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форма План закупки" sheetId="2" r:id="rId1"/>
    <sheet name="Лист1" sheetId="1" r:id="rId2"/>
  </sheets>
  <externalReferences>
    <externalReference r:id="rId3"/>
  </externalReferences>
  <definedNames>
    <definedName name="_4.8._Информация_о_дополнительных_соглашениях__заключение_которых_осуществлялось_после_одобрения__ЦЗО_ДЗО_ПАО__Россети" localSheetId="0">#REF!</definedName>
    <definedName name="_4.8._Информация_о_дополнительных_соглашениях__заключение_которых_осуществлялось_после_одобрения__ЦЗО_ДЗО_ПАО__Россети">#REF!</definedName>
    <definedName name="_xlnm._FilterDatabase" localSheetId="0" hidden="1">'форма План закупки'!$A$7:$AZ$25</definedName>
    <definedName name="ЗД_ДСПиОЗ_1">"Object 1"</definedName>
    <definedName name="ЗД_ДСПиОЗ_7" localSheetId="0">[1]ЗД_ДСПиОЗ_7!#REF!</definedName>
    <definedName name="ЗД_ДСПиОЗ_7">[1]ЗД_ДСПиОЗ_7!#REF!</definedName>
    <definedName name="ИНСТРУКЦИЯ" localSheetId="0">#REF!</definedName>
    <definedName name="ИНСТРУКЦИЯ">#REF!</definedName>
    <definedName name="_xlnm.Print_Area" localSheetId="0">'форма План закупки'!$A$1:$AZ$31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18" i="2" l="1"/>
  <c r="AL18" i="2" s="1"/>
  <c r="AD18" i="2"/>
  <c r="O18" i="2"/>
  <c r="AK17" i="2"/>
  <c r="AL17" i="2" s="1"/>
  <c r="AD17" i="2"/>
  <c r="O17" i="2"/>
  <c r="AK16" i="2"/>
  <c r="AL16" i="2" s="1"/>
  <c r="AD16" i="2"/>
  <c r="O16" i="2"/>
  <c r="AD14" i="2"/>
  <c r="Y14" i="2"/>
  <c r="AK14" i="2" s="1"/>
  <c r="AL14" i="2" s="1"/>
  <c r="AK13" i="2"/>
  <c r="AL13" i="2" s="1"/>
  <c r="AD13" i="2"/>
  <c r="O13" i="2"/>
  <c r="AK12" i="2"/>
  <c r="AL12" i="2" s="1"/>
  <c r="AD12" i="2"/>
  <c r="O12" i="2"/>
  <c r="AK25" i="2"/>
  <c r="AL25" i="2" s="1"/>
  <c r="AD25" i="2"/>
  <c r="O25" i="2"/>
  <c r="AD24" i="2"/>
  <c r="X24" i="2"/>
  <c r="O24" i="2"/>
  <c r="AD11" i="2" l="1"/>
  <c r="Y11" i="2"/>
  <c r="AK11" i="2" s="1"/>
  <c r="AL11" i="2" s="1"/>
  <c r="AK23" i="2" l="1"/>
  <c r="AL23" i="2" s="1"/>
  <c r="AD23" i="2"/>
  <c r="AD22" i="2"/>
  <c r="AD21" i="2"/>
  <c r="AK22" i="2"/>
  <c r="AL22" i="2" s="1"/>
  <c r="AK21" i="2"/>
  <c r="AL21" i="2" s="1"/>
  <c r="AK20" i="2"/>
  <c r="AL20" i="2" s="1"/>
  <c r="O9" i="2" l="1"/>
  <c r="O22" i="2" l="1"/>
  <c r="O21" i="2" l="1"/>
  <c r="O20" i="2"/>
  <c r="O23" i="2"/>
  <c r="AD9" i="2" l="1"/>
  <c r="Y9" i="2"/>
  <c r="AK9" i="2" s="1"/>
  <c r="AL9" i="2" s="1"/>
  <c r="AM9" i="2" s="1"/>
  <c r="AD10" i="2" l="1"/>
  <c r="Y10" i="2"/>
  <c r="AK10" i="2" s="1"/>
  <c r="AL10" i="2" s="1"/>
  <c r="AM10" i="2" s="1"/>
  <c r="O10" i="2"/>
</calcChain>
</file>

<file path=xl/sharedStrings.xml><?xml version="1.0" encoding="utf-8"?>
<sst xmlns="http://schemas.openxmlformats.org/spreadsheetml/2006/main" count="388" uniqueCount="134">
  <si>
    <t>Код вида деятельности</t>
  </si>
  <si>
    <t>Номер закупки</t>
  </si>
  <si>
    <t>Подразделение/предприятие-потребитель продукции</t>
  </si>
  <si>
    <t>Вид закупаемой продукции</t>
  </si>
  <si>
    <t>Номер лота</t>
  </si>
  <si>
    <t>Наименование лота</t>
  </si>
  <si>
    <t>Код по ОКВЭД 2</t>
  </si>
  <si>
    <t>Код по ОКПД 2</t>
  </si>
  <si>
    <t>Наличие условий о субьектах малого и среднего предпринимательства в конкурсной/закупочной документации</t>
  </si>
  <si>
    <t>Категория закупки, которая не учитывается при расчёте совокупного годового стоимостного объёма договоров</t>
  </si>
  <si>
    <t>Признак закупки инновационной и высокотехнологичной продукции (Да/Нет)</t>
  </si>
  <si>
    <t>Источник финансирования</t>
  </si>
  <si>
    <t>Документ, на основании которого определена планируемая цена закупки</t>
  </si>
  <si>
    <t>Планируемая начальная (предельная) цена лота по извещению/уведомлению, тыс. руб. (без учета НДС)</t>
  </si>
  <si>
    <t>Планируемая начальная (предельная) цена лота по извещению/уведомлению, тыс. руб. (с учетом НДС)</t>
  </si>
  <si>
    <t>Объёмы оплаты долгосрочного договора по годам, тыс. рублей с НДС</t>
  </si>
  <si>
    <t>Планируемый способ закупки</t>
  </si>
  <si>
    <t>Организатор закупки</t>
  </si>
  <si>
    <t>Вид закупки (электронная/неэлектронная)</t>
  </si>
  <si>
    <t>Планируемая дата размещения извещения о начале закупочной процедуры/заключения договора у ЕП (ЗПП)
(чч.мм.гггг)</t>
  </si>
  <si>
    <t>Планируемая дата подведения итогов по закупочной процедуре/заключения договора у ЕП (ЗПП)
(чч.мм.гггг)</t>
  </si>
  <si>
    <t>Сведения о закупке у ЕП</t>
  </si>
  <si>
    <t>Условия договора</t>
  </si>
  <si>
    <t>Год под обеспечение потребности которого планируется данная закупка</t>
  </si>
  <si>
    <t>Дополнительная информация по закупке</t>
  </si>
  <si>
    <t>Данные из утвержденной инвестиционной программы</t>
  </si>
  <si>
    <t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</t>
  </si>
  <si>
    <t>Код целевой статьи расходов, код вида расходов</t>
  </si>
  <si>
    <t>Примечание</t>
  </si>
  <si>
    <t>Юридическое лицо</t>
  </si>
  <si>
    <t>Филиал/подразделение</t>
  </si>
  <si>
    <t>Основание для проведения закупки у ЕП (пункт ЕСЗ ПАО "Россети")</t>
  </si>
  <si>
    <t>Наименование контрагента</t>
  </si>
  <si>
    <t>ИНН</t>
  </si>
  <si>
    <t>КПП</t>
  </si>
  <si>
    <t>Предмет договора</t>
  </si>
  <si>
    <t>Минимально необходимые требования, предъявляемые к закупаемым товарам (работам, услугам)</t>
  </si>
  <si>
    <t>Единица измерения</t>
  </si>
  <si>
    <t>Сведения о количестве (объеме) - количество единиц измерения</t>
  </si>
  <si>
    <t>Регион поставки товаров (выполнения работ, оказания услуг)</t>
  </si>
  <si>
    <t>Плановая дата заключения договора (чч.мм.гггг)</t>
  </si>
  <si>
    <t>Планируемая дата начала поставки товаров, выполнения работ, услуг (чч.мм.гггг)</t>
  </si>
  <si>
    <t>Планируемая дата окончания поставки товаров, выполнения работ, услуг (чч.мм.гггг)</t>
  </si>
  <si>
    <t>статус ИПР</t>
  </si>
  <si>
    <t>наименование инвестиционного проекта (группы инвестиционных проектов)</t>
  </si>
  <si>
    <t>идентификатор инвестиционного проекта</t>
  </si>
  <si>
    <t>год начала  реализации инвестиционного проекта</t>
  </si>
  <si>
    <t>год окончания реализации инвестиционного проекта</t>
  </si>
  <si>
    <t>оценка полной стоимости инвестиционного проекта в прогнозных ценах соответствующих лет, млн. руб. (с НДС)</t>
  </si>
  <si>
    <t>остаток финансирования капитальных вложений в прогнозных ценах (на момент начала года плана закупки), млн. руб. (с НДС)</t>
  </si>
  <si>
    <t>технологическое присоединение (Да/Нет)</t>
  </si>
  <si>
    <t>ГГГГ</t>
  </si>
  <si>
    <t>ГГГГ+1</t>
  </si>
  <si>
    <t>ГГГГ+2</t>
  </si>
  <si>
    <t>ГГГГ+3</t>
  </si>
  <si>
    <t>Код по ОКЕИ</t>
  </si>
  <si>
    <t>наименование</t>
  </si>
  <si>
    <t>Код по ОКАТО</t>
  </si>
  <si>
    <t>Санаторий-профилакторий "Солнечный"</t>
  </si>
  <si>
    <t>7</t>
  </si>
  <si>
    <t>2628</t>
  </si>
  <si>
    <t>МТРиО</t>
  </si>
  <si>
    <t>46.33.2</t>
  </si>
  <si>
    <t>01.47.21.000</t>
  </si>
  <si>
    <t>10.61</t>
  </si>
  <si>
    <t>46.39</t>
  </si>
  <si>
    <t>10.82.2</t>
  </si>
  <si>
    <t>46.31.2</t>
  </si>
  <si>
    <t>10.13.1</t>
  </si>
  <si>
    <t>1</t>
  </si>
  <si>
    <t>Себестоимость</t>
  </si>
  <si>
    <t>Маркетинговые исследования</t>
  </si>
  <si>
    <t>СЦ</t>
  </si>
  <si>
    <t>АО "Санаторий-профилакторий "Солнечный"</t>
  </si>
  <si>
    <t>неэлектронная</t>
  </si>
  <si>
    <t>электронная на ЭТП</t>
  </si>
  <si>
    <t>Соответствие ТЗ</t>
  </si>
  <si>
    <t>796</t>
  </si>
  <si>
    <t>53401000000</t>
  </si>
  <si>
    <t>Оренбургская область, г. Оренбург</t>
  </si>
  <si>
    <t>2026</t>
  </si>
  <si>
    <t>штука</t>
  </si>
  <si>
    <t>Нет</t>
  </si>
  <si>
    <t>Поставка стирально-сушильной машины</t>
  </si>
  <si>
    <t>28.94.22.130</t>
  </si>
  <si>
    <t>27.51.1</t>
  </si>
  <si>
    <t>ОЗК</t>
  </si>
  <si>
    <t>Поставка овощерезки</t>
  </si>
  <si>
    <t>28.93.17.112</t>
  </si>
  <si>
    <t>28.93</t>
  </si>
  <si>
    <t>2623</t>
  </si>
  <si>
    <t>Поставка крепежных изделий</t>
  </si>
  <si>
    <t>Поставка сантехнического материала и оборудования на 2 полугодие 2026 года</t>
  </si>
  <si>
    <t>Поставка строительных материалов на 2 полугодие 2026 года</t>
  </si>
  <si>
    <t>Поставка бакалейной продукции на 4 квартал 2026 года</t>
  </si>
  <si>
    <t>ндс 10\%</t>
  </si>
  <si>
    <t>3</t>
  </si>
  <si>
    <t>Оказание услуг по ветеринарным исследованиям</t>
  </si>
  <si>
    <t>Работы</t>
  </si>
  <si>
    <t>Выполнение работ по техническому перевооружению тепловых узлов 1 корпуса "под ключ"</t>
  </si>
  <si>
    <t>Реконструкция душевой части первого этажа третьего корпуса (помещения душа Шарко) "под ключ"</t>
  </si>
  <si>
    <t>2</t>
  </si>
  <si>
    <t>2612</t>
  </si>
  <si>
    <t>ОЗП</t>
  </si>
  <si>
    <t>Поставка яиц на 4 квартал 2026 года</t>
  </si>
  <si>
    <t>Поставка кондитерских изделий на 4 квартал 2026 года</t>
  </si>
  <si>
    <t>Поставка консервированной продукции на 4 квартал 2026 года</t>
  </si>
  <si>
    <t>25.94.12.190</t>
  </si>
  <si>
    <t xml:space="preserve">46.74 </t>
  </si>
  <si>
    <t>25.99.11.190</t>
  </si>
  <si>
    <t>46.73.3</t>
  </si>
  <si>
    <t>47.52.79.000</t>
  </si>
  <si>
    <t>46.73</t>
  </si>
  <si>
    <t>71.20.11.110</t>
  </si>
  <si>
    <t>75.00</t>
  </si>
  <si>
    <t>43.22.12.160</t>
  </si>
  <si>
    <t>43.29.19.190</t>
  </si>
  <si>
    <t xml:space="preserve">43.22 </t>
  </si>
  <si>
    <t>43.29</t>
  </si>
  <si>
    <t>Коррректировка №2 ПЗ 2026 АО "СП "Солнечный"</t>
  </si>
  <si>
    <t>Амортизация</t>
  </si>
  <si>
    <t>Поставка массажной кушетки</t>
  </si>
  <si>
    <t>32.50.30.110</t>
  </si>
  <si>
    <t>32.50</t>
  </si>
  <si>
    <t>ЭМ</t>
  </si>
  <si>
    <t>Выполнение работ по разработке комплекта рабочей документации по реконструкции лифтового оборудования 1 корпуса</t>
  </si>
  <si>
    <t>Поставка дезинфицирующих средств на 2 полугодие 2026 года</t>
  </si>
  <si>
    <t>20.20.14.000</t>
  </si>
  <si>
    <t>20.41</t>
  </si>
  <si>
    <t xml:space="preserve">НДС не применяется на основании подпункта 1 пункта 2 статьи 149 Налогового кодекса РФ </t>
  </si>
  <si>
    <t xml:space="preserve">7. Прочие закупки </t>
  </si>
  <si>
    <t xml:space="preserve">3. Ремонт и техническое обслуживание </t>
  </si>
  <si>
    <t>2. Реконструкция  и техническое перевооружение электросетевых объектов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</si>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</sst>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mmmm\ yyyy;@"/>
    <numFmt numFmtId="165" formatCode="#,##0_ ;[Red]\-#,##0\ "/>
    <numFmt numFmtId="166" formatCode="[$-419]mmmm;@"/>
    <numFmt numFmtId="167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8"/>
      <color theme="1"/>
      <name val="Arial Narrow"/>
      <family val="2"/>
      <charset val="204"/>
    </font>
    <font>
      <sz val="10"/>
      <name val="Arial Cyr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/>
    <xf numFmtId="167" fontId="5" fillId="0" borderId="0" applyFont="0" applyFill="0" applyBorder="0" applyAlignment="0" applyProtection="0"/>
    <xf numFmtId="166" fontId="5" fillId="0" borderId="0"/>
    <xf numFmtId="0" fontId="1" fillId="0" borderId="0"/>
  </cellStyleXfs>
  <cellXfs count="86">
    <xf numFmtId="0" fontId="0" fillId="0" borderId="0" xfId="0"/>
    <xf numFmtId="0" fontId="3" fillId="0" borderId="0" xfId="1" applyFont="1"/>
    <xf numFmtId="0" fontId="4" fillId="0" borderId="0" xfId="1" applyFont="1"/>
    <xf numFmtId="0" fontId="6" fillId="0" borderId="7" xfId="2" applyNumberFormat="1" applyFont="1" applyFill="1" applyBorder="1" applyAlignment="1" applyProtection="1">
      <alignment horizontal="center" vertical="center" wrapText="1"/>
      <protection locked="0"/>
    </xf>
    <xf numFmtId="49" fontId="6" fillId="0" borderId="7" xfId="2" applyNumberFormat="1" applyFont="1" applyFill="1" applyBorder="1" applyAlignment="1" applyProtection="1">
      <alignment horizontal="center" vertical="top" wrapText="1"/>
      <protection locked="0"/>
    </xf>
    <xf numFmtId="1" fontId="6" fillId="0" borderId="7" xfId="2" applyNumberFormat="1" applyFont="1" applyFill="1" applyBorder="1" applyAlignment="1" applyProtection="1">
      <alignment horizontal="center" vertical="center" wrapText="1"/>
      <protection locked="0"/>
    </xf>
    <xf numFmtId="0" fontId="7" fillId="0" borderId="7" xfId="1" applyFont="1" applyFill="1" applyBorder="1" applyAlignment="1" applyProtection="1">
      <alignment horizontal="center" vertical="top" wrapText="1"/>
      <protection locked="0"/>
    </xf>
    <xf numFmtId="49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8" fillId="0" borderId="7" xfId="4" applyNumberFormat="1" applyFont="1" applyFill="1" applyBorder="1" applyAlignment="1">
      <alignment horizontal="center" vertical="center"/>
    </xf>
    <xf numFmtId="166" fontId="8" fillId="0" borderId="7" xfId="4" applyNumberFormat="1" applyFont="1" applyFill="1" applyBorder="1" applyAlignment="1">
      <alignment horizontal="center" vertical="center" wrapText="1"/>
    </xf>
    <xf numFmtId="49" fontId="8" fillId="0" borderId="7" xfId="4" applyNumberFormat="1" applyFont="1" applyFill="1" applyBorder="1" applyAlignment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 wrapText="1"/>
    </xf>
    <xf numFmtId="4" fontId="9" fillId="0" borderId="7" xfId="4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 wrapText="1"/>
    </xf>
    <xf numFmtId="14" fontId="8" fillId="0" borderId="7" xfId="0" applyNumberFormat="1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>
      <alignment horizontal="center" vertical="center"/>
    </xf>
    <xf numFmtId="14" fontId="10" fillId="0" borderId="7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66" fontId="8" fillId="0" borderId="7" xfId="0" applyNumberFormat="1" applyFont="1" applyFill="1" applyBorder="1" applyAlignment="1">
      <alignment horizontal="center" vertical="center"/>
    </xf>
    <xf numFmtId="0" fontId="3" fillId="0" borderId="7" xfId="1" applyFont="1" applyBorder="1" applyAlignment="1">
      <alignment vertical="center"/>
    </xf>
    <xf numFmtId="0" fontId="3" fillId="0" borderId="7" xfId="1" applyFont="1" applyBorder="1"/>
    <xf numFmtId="1" fontId="6" fillId="0" borderId="0" xfId="2" applyNumberFormat="1" applyFont="1" applyFill="1" applyBorder="1" applyAlignment="1" applyProtection="1">
      <alignment horizontal="center" vertical="center" wrapText="1"/>
      <protection locked="0"/>
    </xf>
    <xf numFmtId="14" fontId="6" fillId="0" borderId="7" xfId="2" applyNumberFormat="1" applyFont="1" applyFill="1" applyBorder="1" applyAlignment="1" applyProtection="1">
      <alignment horizontal="center" vertical="center" wrapText="1"/>
      <protection locked="0"/>
    </xf>
    <xf numFmtId="1" fontId="8" fillId="0" borderId="7" xfId="2" applyNumberFormat="1" applyFont="1" applyFill="1" applyBorder="1" applyAlignment="1" applyProtection="1">
      <alignment horizontal="center" vertical="center" wrapText="1"/>
      <protection locked="0"/>
    </xf>
    <xf numFmtId="166" fontId="8" fillId="0" borderId="7" xfId="4" applyFont="1" applyFill="1" applyBorder="1" applyAlignment="1">
      <alignment horizontal="center" vertical="center" wrapText="1"/>
    </xf>
    <xf numFmtId="4" fontId="6" fillId="0" borderId="7" xfId="2" applyNumberFormat="1" applyFont="1" applyFill="1" applyBorder="1" applyAlignment="1" applyProtection="1">
      <alignment horizontal="center" vertical="center" wrapText="1"/>
      <protection locked="0"/>
    </xf>
    <xf numFmtId="165" fontId="6" fillId="0" borderId="1" xfId="1" applyNumberFormat="1" applyFont="1" applyFill="1" applyBorder="1" applyAlignment="1" applyProtection="1">
      <alignment horizontal="center" vertical="top" wrapText="1"/>
      <protection locked="0"/>
    </xf>
    <xf numFmtId="165" fontId="6" fillId="0" borderId="13" xfId="1" applyNumberFormat="1" applyFont="1" applyFill="1" applyBorder="1" applyAlignment="1" applyProtection="1">
      <alignment horizontal="center" vertical="top" wrapText="1"/>
      <protection locked="0"/>
    </xf>
    <xf numFmtId="165" fontId="6" fillId="0" borderId="1" xfId="3" applyNumberFormat="1" applyFont="1" applyFill="1" applyBorder="1" applyAlignment="1" applyProtection="1">
      <alignment horizontal="center" vertical="top" wrapText="1"/>
      <protection locked="0"/>
    </xf>
    <xf numFmtId="165" fontId="6" fillId="0" borderId="13" xfId="3" applyNumberFormat="1" applyFont="1" applyFill="1" applyBorder="1" applyAlignment="1" applyProtection="1">
      <alignment horizontal="center" vertical="top" wrapText="1"/>
      <protection locked="0"/>
    </xf>
    <xf numFmtId="49" fontId="6" fillId="0" borderId="1" xfId="2" applyNumberFormat="1" applyFont="1" applyFill="1" applyBorder="1" applyAlignment="1" applyProtection="1">
      <alignment horizontal="center" vertical="top" wrapText="1"/>
      <protection locked="0"/>
    </xf>
    <xf numFmtId="49" fontId="6" fillId="0" borderId="13" xfId="2" applyNumberFormat="1" applyFont="1" applyFill="1" applyBorder="1" applyAlignment="1" applyProtection="1">
      <alignment horizontal="center" vertical="top" wrapText="1"/>
      <protection locked="0"/>
    </xf>
    <xf numFmtId="166" fontId="6" fillId="0" borderId="1" xfId="2" applyNumberFormat="1" applyFont="1" applyFill="1" applyBorder="1" applyAlignment="1" applyProtection="1">
      <alignment horizontal="center" vertical="top" wrapText="1"/>
      <protection locked="0"/>
    </xf>
    <xf numFmtId="166" fontId="6" fillId="0" borderId="13" xfId="2" applyNumberFormat="1" applyFont="1" applyFill="1" applyBorder="1" applyAlignment="1" applyProtection="1">
      <alignment horizontal="center" vertical="top" wrapText="1"/>
      <protection locked="0"/>
    </xf>
    <xf numFmtId="49" fontId="6" fillId="2" borderId="1" xfId="2" applyNumberFormat="1" applyFont="1" applyFill="1" applyBorder="1" applyAlignment="1" applyProtection="1">
      <alignment horizontal="center" vertical="top" wrapText="1"/>
      <protection locked="0"/>
    </xf>
    <xf numFmtId="49" fontId="6" fillId="2" borderId="9" xfId="2" applyNumberFormat="1" applyFont="1" applyFill="1" applyBorder="1" applyAlignment="1" applyProtection="1">
      <alignment horizontal="center" vertical="top" wrapText="1"/>
      <protection locked="0"/>
    </xf>
    <xf numFmtId="49" fontId="6" fillId="2" borderId="13" xfId="2" applyNumberFormat="1" applyFont="1" applyFill="1" applyBorder="1" applyAlignment="1" applyProtection="1">
      <alignment horizontal="center" vertical="top" wrapText="1"/>
      <protection locked="0"/>
    </xf>
    <xf numFmtId="165" fontId="6" fillId="0" borderId="9" xfId="1" applyNumberFormat="1" applyFont="1" applyFill="1" applyBorder="1" applyAlignment="1" applyProtection="1">
      <alignment horizontal="center" vertical="top" wrapText="1"/>
      <protection locked="0"/>
    </xf>
    <xf numFmtId="49" fontId="6" fillId="0" borderId="2" xfId="2" applyNumberFormat="1" applyFont="1" applyFill="1" applyBorder="1" applyAlignment="1" applyProtection="1">
      <alignment horizontal="center" vertical="top" wrapText="1"/>
      <protection locked="0"/>
    </xf>
    <xf numFmtId="49" fontId="6" fillId="0" borderId="8" xfId="2" applyNumberFormat="1" applyFont="1" applyFill="1" applyBorder="1" applyAlignment="1" applyProtection="1">
      <alignment horizontal="center" vertical="top" wrapText="1"/>
      <protection locked="0"/>
    </xf>
    <xf numFmtId="49" fontId="6" fillId="0" borderId="3" xfId="2" applyNumberFormat="1" applyFont="1" applyFill="1" applyBorder="1" applyAlignment="1" applyProtection="1">
      <alignment horizontal="center" vertical="top" wrapText="1"/>
      <protection locked="0"/>
    </xf>
    <xf numFmtId="49" fontId="6" fillId="0" borderId="9" xfId="2" applyNumberFormat="1" applyFont="1" applyFill="1" applyBorder="1" applyAlignment="1" applyProtection="1">
      <alignment horizontal="center" vertical="top" wrapText="1"/>
      <protection locked="0"/>
    </xf>
    <xf numFmtId="49" fontId="6" fillId="0" borderId="2" xfId="1" applyNumberFormat="1" applyFont="1" applyFill="1" applyBorder="1" applyAlignment="1" applyProtection="1">
      <alignment horizontal="center" vertical="top" wrapText="1"/>
      <protection locked="0"/>
    </xf>
    <xf numFmtId="49" fontId="6" fillId="0" borderId="8" xfId="1" applyNumberFormat="1" applyFont="1" applyFill="1" applyBorder="1" applyAlignment="1" applyProtection="1">
      <alignment horizontal="center" vertical="top" wrapText="1"/>
      <protection locked="0"/>
    </xf>
    <xf numFmtId="49" fontId="6" fillId="0" borderId="3" xfId="1" applyNumberFormat="1" applyFont="1" applyFill="1" applyBorder="1" applyAlignment="1" applyProtection="1">
      <alignment horizontal="center" vertical="top" wrapText="1"/>
      <protection locked="0"/>
    </xf>
    <xf numFmtId="4" fontId="6" fillId="0" borderId="1" xfId="2" applyNumberFormat="1" applyFont="1" applyFill="1" applyBorder="1" applyAlignment="1" applyProtection="1">
      <alignment horizontal="center" vertical="top" wrapText="1"/>
      <protection locked="0"/>
    </xf>
    <xf numFmtId="4" fontId="6" fillId="0" borderId="13" xfId="2" applyNumberFormat="1" applyFont="1" applyFill="1" applyBorder="1" applyAlignment="1" applyProtection="1">
      <alignment horizontal="center" vertical="top" wrapText="1"/>
      <protection locked="0"/>
    </xf>
    <xf numFmtId="4" fontId="6" fillId="0" borderId="4" xfId="2" applyNumberFormat="1" applyFont="1" applyFill="1" applyBorder="1" applyAlignment="1" applyProtection="1">
      <alignment horizontal="center" vertical="center" wrapText="1"/>
      <protection locked="0"/>
    </xf>
    <xf numFmtId="4" fontId="6" fillId="0" borderId="5" xfId="2" applyNumberFormat="1" applyFont="1" applyFill="1" applyBorder="1" applyAlignment="1" applyProtection="1">
      <alignment horizontal="center" vertical="center" wrapText="1"/>
      <protection locked="0"/>
    </xf>
    <xf numFmtId="4" fontId="6" fillId="0" borderId="6" xfId="2" applyNumberFormat="1" applyFont="1" applyFill="1" applyBorder="1" applyAlignment="1" applyProtection="1">
      <alignment horizontal="center" vertical="center" wrapText="1"/>
      <protection locked="0"/>
    </xf>
    <xf numFmtId="4" fontId="6" fillId="0" borderId="10" xfId="2" applyNumberFormat="1" applyFont="1" applyFill="1" applyBorder="1" applyAlignment="1" applyProtection="1">
      <alignment horizontal="center" vertical="center" wrapText="1"/>
      <protection locked="0"/>
    </xf>
    <xf numFmtId="4" fontId="6" fillId="0" borderId="11" xfId="2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2" applyNumberFormat="1" applyFont="1" applyFill="1" applyBorder="1" applyAlignment="1" applyProtection="1">
      <alignment horizontal="center" vertical="center" wrapText="1"/>
      <protection locked="0"/>
    </xf>
    <xf numFmtId="164" fontId="6" fillId="0" borderId="7" xfId="2" applyNumberFormat="1" applyFont="1" applyFill="1" applyBorder="1" applyAlignment="1" applyProtection="1">
      <alignment horizontal="center" vertical="top" wrapText="1"/>
      <protection locked="0"/>
    </xf>
    <xf numFmtId="4" fontId="6" fillId="0" borderId="9" xfId="2" applyNumberFormat="1" applyFont="1" applyFill="1" applyBorder="1" applyAlignment="1" applyProtection="1">
      <alignment horizontal="center" vertical="top" wrapText="1"/>
      <protection locked="0"/>
    </xf>
    <xf numFmtId="0" fontId="3" fillId="0" borderId="0" xfId="1" applyFont="1" applyFill="1"/>
    <xf numFmtId="0" fontId="3" fillId="0" borderId="7" xfId="1" applyFont="1" applyFill="1" applyBorder="1" applyAlignment="1">
      <alignment vertical="center"/>
    </xf>
    <xf numFmtId="0" fontId="3" fillId="0" borderId="7" xfId="1" applyFont="1" applyFill="1" applyBorder="1"/>
    <xf numFmtId="0" fontId="8" fillId="0" borderId="1" xfId="0" applyFont="1" applyFill="1" applyBorder="1" applyAlignment="1">
      <alignment horizontal="center" vertical="center" wrapText="1"/>
    </xf>
    <xf numFmtId="4" fontId="11" fillId="0" borderId="7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166" fontId="8" fillId="0" borderId="1" xfId="0" applyNumberFormat="1" applyFont="1" applyFill="1" applyBorder="1" applyAlignment="1">
      <alignment horizontal="center" vertical="center"/>
    </xf>
    <xf numFmtId="0" fontId="8" fillId="0" borderId="7" xfId="0" applyFont="1" applyFill="1" applyBorder="1"/>
    <xf numFmtId="166" fontId="8" fillId="0" borderId="1" xfId="0" applyNumberFormat="1" applyFont="1" applyFill="1" applyBorder="1" applyAlignment="1">
      <alignment horizontal="center" vertical="center" wrapText="1"/>
    </xf>
    <xf numFmtId="2" fontId="9" fillId="0" borderId="0" xfId="0" applyNumberFormat="1" applyFont="1" applyFill="1" applyAlignment="1">
      <alignment horizontal="center"/>
    </xf>
    <xf numFmtId="0" fontId="8" fillId="0" borderId="0" xfId="0" applyFont="1" applyFill="1"/>
    <xf numFmtId="49" fontId="11" fillId="0" borderId="2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 wrapText="1"/>
    </xf>
    <xf numFmtId="49" fontId="11" fillId="0" borderId="3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166" fontId="9" fillId="0" borderId="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/>
    </xf>
    <xf numFmtId="49" fontId="9" fillId="0" borderId="7" xfId="0" applyNumberFormat="1" applyFont="1" applyFill="1" applyBorder="1" applyAlignment="1">
      <alignment horizontal="center"/>
    </xf>
    <xf numFmtId="166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/>
    </xf>
    <xf numFmtId="49" fontId="11" fillId="0" borderId="7" xfId="0" applyNumberFormat="1" applyFont="1" applyFill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1"/>
    <cellStyle name="Обычный 2 10" xfId="4"/>
    <cellStyle name="Обычный 2 12 5 5 2" xfId="5"/>
    <cellStyle name="Обычный_Исполнительный аппарат МРСК Центра и Приволжья" xfId="2"/>
    <cellStyle name="Финансовый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&#1089;&#1090;&#1072;&#1092;&#1100;&#1077;&#1074;&#1072;/&#1057;&#1077;&#1090;&#1077;&#1074;&#1072;&#1103;%20&#1086;&#1090;&#1095;&#1077;&#1090;&#1085;&#1086;&#1089;&#1090;&#1100;/2023/&#1047;&#1044;_&#1044;&#1057;&#1055;&#1080;&#1054;&#1047;_1-8%20_%2023%2003%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ЗД_ДСПиОЗ_1 (2)"/>
      <sheetName val="ЗД_ДСПиОЗ_1"/>
      <sheetName val="ЗД_ДСПиОЗ_2"/>
      <sheetName val="ЗД_ДСПиОЗ_3"/>
      <sheetName val="ЗД_ДСПиОЗ_4"/>
      <sheetName val="ЗД_ДСПиОЗ_5"/>
      <sheetName val="ЗД_ДСПиОЗ_6"/>
      <sheetName val="ЗД_ДСПиОЗ_7"/>
      <sheetName val="приложение к Приложению 9"/>
      <sheetName val="ЗД_ДСПиОЗ_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Z25"/>
  <sheetViews>
    <sheetView tabSelected="1" view="pageBreakPreview" topLeftCell="N1" zoomScale="55" zoomScaleNormal="100" zoomScaleSheetLayoutView="55" workbookViewId="0">
      <selection activeCell="AH25" sqref="AH25"/>
    </sheetView>
  </sheetViews>
  <sheetFormatPr defaultColWidth="24.7109375" defaultRowHeight="16.5" x14ac:dyDescent="0.3"/>
  <cols>
    <col min="1" max="1" width="16.140625" style="1" customWidth="1"/>
    <col min="2" max="6" width="24.7109375" style="1"/>
    <col min="7" max="7" width="47.85546875" style="1" customWidth="1"/>
    <col min="8" max="16" width="24.7109375" style="1"/>
    <col min="17" max="20" width="0" style="1" hidden="1" customWidth="1"/>
    <col min="21" max="16384" width="24.7109375" style="1"/>
  </cols>
  <sheetData>
    <row r="2" spans="1:52" ht="23.25" x14ac:dyDescent="0.35">
      <c r="A2" s="2" t="s">
        <v>119</v>
      </c>
    </row>
    <row r="4" spans="1:52" ht="65.25" customHeight="1" x14ac:dyDescent="0.3">
      <c r="A4" s="35" t="s">
        <v>0</v>
      </c>
      <c r="B4" s="35" t="s">
        <v>1</v>
      </c>
      <c r="C4" s="43" t="s">
        <v>2</v>
      </c>
      <c r="D4" s="45"/>
      <c r="E4" s="35" t="s">
        <v>3</v>
      </c>
      <c r="F4" s="35" t="s">
        <v>4</v>
      </c>
      <c r="G4" s="35" t="s">
        <v>5</v>
      </c>
      <c r="H4" s="35" t="s">
        <v>6</v>
      </c>
      <c r="I4" s="35" t="s">
        <v>7</v>
      </c>
      <c r="J4" s="35" t="s">
        <v>8</v>
      </c>
      <c r="K4" s="35" t="s">
        <v>9</v>
      </c>
      <c r="L4" s="35" t="s">
        <v>10</v>
      </c>
      <c r="M4" s="35" t="s">
        <v>11</v>
      </c>
      <c r="N4" s="35" t="s">
        <v>12</v>
      </c>
      <c r="O4" s="50" t="s">
        <v>13</v>
      </c>
      <c r="P4" s="50" t="s">
        <v>14</v>
      </c>
      <c r="Q4" s="52" t="s">
        <v>15</v>
      </c>
      <c r="R4" s="53"/>
      <c r="S4" s="53"/>
      <c r="T4" s="54"/>
      <c r="U4" s="35" t="s">
        <v>16</v>
      </c>
      <c r="V4" s="35" t="s">
        <v>17</v>
      </c>
      <c r="W4" s="35" t="s">
        <v>18</v>
      </c>
      <c r="X4" s="58" t="s">
        <v>19</v>
      </c>
      <c r="Y4" s="58" t="s">
        <v>20</v>
      </c>
      <c r="Z4" s="43" t="s">
        <v>21</v>
      </c>
      <c r="AA4" s="44"/>
      <c r="AB4" s="44"/>
      <c r="AC4" s="45"/>
      <c r="AD4" s="43" t="s">
        <v>22</v>
      </c>
      <c r="AE4" s="44"/>
      <c r="AF4" s="44"/>
      <c r="AG4" s="44"/>
      <c r="AH4" s="44"/>
      <c r="AI4" s="44"/>
      <c r="AJ4" s="44"/>
      <c r="AK4" s="44"/>
      <c r="AL4" s="44"/>
      <c r="AM4" s="45"/>
      <c r="AN4" s="35" t="s">
        <v>23</v>
      </c>
      <c r="AO4" s="35" t="s">
        <v>24</v>
      </c>
      <c r="AP4" s="47" t="s">
        <v>25</v>
      </c>
      <c r="AQ4" s="48"/>
      <c r="AR4" s="48"/>
      <c r="AS4" s="48"/>
      <c r="AT4" s="48"/>
      <c r="AU4" s="48"/>
      <c r="AV4" s="48"/>
      <c r="AW4" s="49"/>
      <c r="AX4" s="39" t="s">
        <v>26</v>
      </c>
      <c r="AY4" s="39" t="s">
        <v>27</v>
      </c>
      <c r="AZ4" s="31" t="s">
        <v>28</v>
      </c>
    </row>
    <row r="5" spans="1:52" ht="50.25" customHeight="1" x14ac:dyDescent="0.3">
      <c r="A5" s="46"/>
      <c r="B5" s="46"/>
      <c r="C5" s="35" t="s">
        <v>29</v>
      </c>
      <c r="D5" s="35" t="s">
        <v>30</v>
      </c>
      <c r="E5" s="46"/>
      <c r="F5" s="46"/>
      <c r="G5" s="46"/>
      <c r="H5" s="46"/>
      <c r="I5" s="46"/>
      <c r="J5" s="46"/>
      <c r="K5" s="46"/>
      <c r="L5" s="46"/>
      <c r="M5" s="46"/>
      <c r="N5" s="46"/>
      <c r="O5" s="59"/>
      <c r="P5" s="59"/>
      <c r="Q5" s="55"/>
      <c r="R5" s="56"/>
      <c r="S5" s="56"/>
      <c r="T5" s="57"/>
      <c r="U5" s="46"/>
      <c r="V5" s="46"/>
      <c r="W5" s="46"/>
      <c r="X5" s="58"/>
      <c r="Y5" s="58"/>
      <c r="Z5" s="35" t="s">
        <v>31</v>
      </c>
      <c r="AA5" s="35" t="s">
        <v>32</v>
      </c>
      <c r="AB5" s="35" t="s">
        <v>33</v>
      </c>
      <c r="AC5" s="35" t="s">
        <v>34</v>
      </c>
      <c r="AD5" s="35" t="s">
        <v>35</v>
      </c>
      <c r="AE5" s="35" t="s">
        <v>36</v>
      </c>
      <c r="AF5" s="43" t="s">
        <v>37</v>
      </c>
      <c r="AG5" s="45"/>
      <c r="AH5" s="35" t="s">
        <v>38</v>
      </c>
      <c r="AI5" s="43" t="s">
        <v>39</v>
      </c>
      <c r="AJ5" s="45"/>
      <c r="AK5" s="50" t="s">
        <v>40</v>
      </c>
      <c r="AL5" s="35" t="s">
        <v>41</v>
      </c>
      <c r="AM5" s="37" t="s">
        <v>42</v>
      </c>
      <c r="AN5" s="46"/>
      <c r="AO5" s="46"/>
      <c r="AP5" s="31" t="s">
        <v>43</v>
      </c>
      <c r="AQ5" s="31" t="s">
        <v>44</v>
      </c>
      <c r="AR5" s="31" t="s">
        <v>45</v>
      </c>
      <c r="AS5" s="31" t="s">
        <v>46</v>
      </c>
      <c r="AT5" s="31" t="s">
        <v>47</v>
      </c>
      <c r="AU5" s="33" t="s">
        <v>48</v>
      </c>
      <c r="AV5" s="33" t="s">
        <v>49</v>
      </c>
      <c r="AW5" s="31" t="s">
        <v>50</v>
      </c>
      <c r="AX5" s="40"/>
      <c r="AY5" s="40"/>
      <c r="AZ5" s="42"/>
    </row>
    <row r="6" spans="1:52" ht="76.5" customHeight="1" x14ac:dyDescent="0.3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51"/>
      <c r="P6" s="51"/>
      <c r="Q6" s="3" t="s">
        <v>51</v>
      </c>
      <c r="R6" s="3" t="s">
        <v>52</v>
      </c>
      <c r="S6" s="3" t="s">
        <v>53</v>
      </c>
      <c r="T6" s="3" t="s">
        <v>54</v>
      </c>
      <c r="U6" s="36"/>
      <c r="V6" s="36"/>
      <c r="W6" s="36"/>
      <c r="X6" s="58"/>
      <c r="Y6" s="58"/>
      <c r="Z6" s="36"/>
      <c r="AA6" s="36"/>
      <c r="AB6" s="36"/>
      <c r="AC6" s="36"/>
      <c r="AD6" s="36"/>
      <c r="AE6" s="36"/>
      <c r="AF6" s="4" t="s">
        <v>55</v>
      </c>
      <c r="AG6" s="4" t="s">
        <v>56</v>
      </c>
      <c r="AH6" s="36"/>
      <c r="AI6" s="4" t="s">
        <v>57</v>
      </c>
      <c r="AJ6" s="4" t="s">
        <v>56</v>
      </c>
      <c r="AK6" s="51"/>
      <c r="AL6" s="36"/>
      <c r="AM6" s="38"/>
      <c r="AN6" s="36"/>
      <c r="AO6" s="36"/>
      <c r="AP6" s="32"/>
      <c r="AQ6" s="32"/>
      <c r="AR6" s="32"/>
      <c r="AS6" s="32"/>
      <c r="AT6" s="32"/>
      <c r="AU6" s="34"/>
      <c r="AV6" s="34"/>
      <c r="AW6" s="32"/>
      <c r="AX6" s="41"/>
      <c r="AY6" s="41"/>
      <c r="AZ6" s="32"/>
    </row>
    <row r="7" spans="1:52" x14ac:dyDescent="0.3">
      <c r="A7" s="5">
        <v>1</v>
      </c>
      <c r="B7" s="5">
        <v>2</v>
      </c>
      <c r="C7" s="5">
        <v>3</v>
      </c>
      <c r="D7" s="5">
        <v>4</v>
      </c>
      <c r="E7" s="5">
        <v>5</v>
      </c>
      <c r="F7" s="5">
        <v>6</v>
      </c>
      <c r="G7" s="5">
        <v>7</v>
      </c>
      <c r="H7" s="5">
        <v>8</v>
      </c>
      <c r="I7" s="5">
        <v>9</v>
      </c>
      <c r="J7" s="5">
        <v>10</v>
      </c>
      <c r="K7" s="5">
        <v>11</v>
      </c>
      <c r="L7" s="5">
        <v>12</v>
      </c>
      <c r="M7" s="5">
        <v>13</v>
      </c>
      <c r="N7" s="5">
        <v>14</v>
      </c>
      <c r="O7" s="5">
        <v>15</v>
      </c>
      <c r="P7" s="5">
        <v>16</v>
      </c>
      <c r="Q7" s="5">
        <v>17</v>
      </c>
      <c r="R7" s="5">
        <v>18</v>
      </c>
      <c r="S7" s="5">
        <v>19</v>
      </c>
      <c r="T7" s="5">
        <v>20</v>
      </c>
      <c r="U7" s="5">
        <v>21</v>
      </c>
      <c r="V7" s="5">
        <v>22</v>
      </c>
      <c r="W7" s="5">
        <v>23</v>
      </c>
      <c r="X7" s="5">
        <v>24</v>
      </c>
      <c r="Y7" s="5">
        <v>25</v>
      </c>
      <c r="Z7" s="5">
        <v>26</v>
      </c>
      <c r="AA7" s="5">
        <v>27</v>
      </c>
      <c r="AB7" s="5">
        <v>28</v>
      </c>
      <c r="AC7" s="5">
        <v>29</v>
      </c>
      <c r="AD7" s="5">
        <v>30</v>
      </c>
      <c r="AE7" s="5">
        <v>31</v>
      </c>
      <c r="AF7" s="5">
        <v>32</v>
      </c>
      <c r="AG7" s="5">
        <v>33</v>
      </c>
      <c r="AH7" s="5">
        <v>34</v>
      </c>
      <c r="AI7" s="5">
        <v>35</v>
      </c>
      <c r="AJ7" s="5">
        <v>36</v>
      </c>
      <c r="AK7" s="5">
        <v>37</v>
      </c>
      <c r="AL7" s="5">
        <v>38</v>
      </c>
      <c r="AM7" s="5">
        <v>39</v>
      </c>
      <c r="AN7" s="5">
        <v>40</v>
      </c>
      <c r="AO7" s="5">
        <v>41</v>
      </c>
      <c r="AP7" s="5">
        <v>42</v>
      </c>
      <c r="AQ7" s="5">
        <v>43</v>
      </c>
      <c r="AR7" s="5">
        <v>44</v>
      </c>
      <c r="AS7" s="5">
        <v>45</v>
      </c>
      <c r="AT7" s="5">
        <v>46</v>
      </c>
      <c r="AU7" s="5">
        <v>47</v>
      </c>
      <c r="AV7" s="5">
        <v>48</v>
      </c>
      <c r="AW7" s="5">
        <v>49</v>
      </c>
      <c r="AX7" s="5">
        <v>50</v>
      </c>
      <c r="AY7" s="5">
        <v>51</v>
      </c>
      <c r="AZ7" s="5">
        <v>52</v>
      </c>
    </row>
    <row r="8" spans="1:52" s="71" customFormat="1" ht="15.75" x14ac:dyDescent="0.25">
      <c r="A8" s="72" t="s">
        <v>132</v>
      </c>
      <c r="B8" s="73"/>
      <c r="C8" s="73"/>
      <c r="D8" s="73"/>
      <c r="E8" s="73"/>
      <c r="F8" s="73"/>
      <c r="G8" s="73"/>
      <c r="H8" s="73"/>
      <c r="I8" s="74"/>
      <c r="J8" s="17"/>
      <c r="K8" s="63"/>
      <c r="L8" s="63"/>
      <c r="M8" s="64"/>
      <c r="N8" s="64"/>
      <c r="O8" s="65"/>
      <c r="P8" s="15"/>
      <c r="Q8" s="63"/>
      <c r="R8" s="66"/>
      <c r="S8" s="19"/>
      <c r="T8" s="63"/>
      <c r="U8" s="65"/>
      <c r="V8" s="65"/>
      <c r="W8" s="65"/>
      <c r="X8" s="65"/>
      <c r="Y8" s="20"/>
      <c r="Z8" s="67"/>
      <c r="AA8" s="68"/>
      <c r="AB8" s="11"/>
      <c r="AC8" s="19"/>
      <c r="AD8" s="18"/>
      <c r="AE8" s="65"/>
      <c r="AF8" s="67"/>
      <c r="AG8" s="65"/>
      <c r="AH8" s="69"/>
      <c r="AI8" s="17"/>
      <c r="AJ8" s="8"/>
      <c r="AK8" s="70"/>
    </row>
    <row r="9" spans="1:52" ht="47.25" x14ac:dyDescent="0.3">
      <c r="A9" s="7" t="s">
        <v>101</v>
      </c>
      <c r="B9" s="10" t="s">
        <v>102</v>
      </c>
      <c r="C9" s="7" t="s">
        <v>58</v>
      </c>
      <c r="D9" s="7" t="s">
        <v>58</v>
      </c>
      <c r="E9" s="9" t="s">
        <v>61</v>
      </c>
      <c r="F9" s="5"/>
      <c r="G9" s="28" t="s">
        <v>87</v>
      </c>
      <c r="H9" s="28" t="s">
        <v>89</v>
      </c>
      <c r="I9" s="28" t="s">
        <v>88</v>
      </c>
      <c r="J9" s="28">
        <v>1</v>
      </c>
      <c r="K9" s="26"/>
      <c r="L9" s="6" t="s">
        <v>82</v>
      </c>
      <c r="M9" s="5" t="s">
        <v>120</v>
      </c>
      <c r="N9" s="8" t="s">
        <v>71</v>
      </c>
      <c r="O9" s="30">
        <f>P9/1.22</f>
        <v>90.163934426229517</v>
      </c>
      <c r="P9" s="30">
        <v>110</v>
      </c>
      <c r="Q9" s="5"/>
      <c r="R9" s="5"/>
      <c r="S9" s="5"/>
      <c r="T9" s="5"/>
      <c r="U9" s="5" t="s">
        <v>86</v>
      </c>
      <c r="V9" s="15" t="s">
        <v>73</v>
      </c>
      <c r="W9" s="9" t="s">
        <v>75</v>
      </c>
      <c r="X9" s="27">
        <v>46235</v>
      </c>
      <c r="Y9" s="27">
        <f>X9+15</f>
        <v>46250</v>
      </c>
      <c r="Z9" s="5"/>
      <c r="AA9" s="5"/>
      <c r="AB9" s="5"/>
      <c r="AC9" s="5"/>
      <c r="AD9" s="5" t="str">
        <f>G9</f>
        <v>Поставка овощерезки</v>
      </c>
      <c r="AE9" s="20" t="s">
        <v>76</v>
      </c>
      <c r="AF9" s="7" t="s">
        <v>77</v>
      </c>
      <c r="AG9" s="23" t="s">
        <v>81</v>
      </c>
      <c r="AH9" s="5">
        <v>1</v>
      </c>
      <c r="AI9" s="19" t="s">
        <v>78</v>
      </c>
      <c r="AJ9" s="21" t="s">
        <v>79</v>
      </c>
      <c r="AK9" s="27">
        <f t="shared" ref="AK9:AK23" si="0">Y9+20</f>
        <v>46270</v>
      </c>
      <c r="AL9" s="27">
        <f t="shared" ref="AL9:AL23" si="1">AK9</f>
        <v>46270</v>
      </c>
      <c r="AM9" s="27">
        <f>AL9+20</f>
        <v>46290</v>
      </c>
      <c r="AN9" s="22" t="s">
        <v>80</v>
      </c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</row>
    <row r="10" spans="1:52" ht="47.25" x14ac:dyDescent="0.3">
      <c r="A10" s="7" t="s">
        <v>101</v>
      </c>
      <c r="B10" s="10" t="s">
        <v>102</v>
      </c>
      <c r="C10" s="7" t="s">
        <v>58</v>
      </c>
      <c r="D10" s="7" t="s">
        <v>58</v>
      </c>
      <c r="E10" s="9" t="s">
        <v>61</v>
      </c>
      <c r="F10" s="5"/>
      <c r="G10" s="28" t="s">
        <v>83</v>
      </c>
      <c r="H10" s="28" t="s">
        <v>85</v>
      </c>
      <c r="I10" s="28" t="s">
        <v>84</v>
      </c>
      <c r="J10" s="28">
        <v>1</v>
      </c>
      <c r="K10" s="26"/>
      <c r="L10" s="6" t="s">
        <v>82</v>
      </c>
      <c r="M10" s="5" t="s">
        <v>120</v>
      </c>
      <c r="N10" s="8" t="s">
        <v>71</v>
      </c>
      <c r="O10" s="30">
        <f>P10/1.22</f>
        <v>513.19672131147547</v>
      </c>
      <c r="P10" s="30">
        <v>626.1</v>
      </c>
      <c r="Q10" s="5"/>
      <c r="R10" s="5"/>
      <c r="S10" s="5"/>
      <c r="T10" s="5"/>
      <c r="U10" s="5" t="s">
        <v>86</v>
      </c>
      <c r="V10" s="15" t="s">
        <v>73</v>
      </c>
      <c r="W10" s="9" t="s">
        <v>75</v>
      </c>
      <c r="X10" s="27">
        <v>46235</v>
      </c>
      <c r="Y10" s="27">
        <f>X10+15</f>
        <v>46250</v>
      </c>
      <c r="Z10" s="5"/>
      <c r="AA10" s="5"/>
      <c r="AB10" s="5"/>
      <c r="AC10" s="5"/>
      <c r="AD10" s="5" t="str">
        <f>G10</f>
        <v>Поставка стирально-сушильной машины</v>
      </c>
      <c r="AE10" s="20" t="s">
        <v>76</v>
      </c>
      <c r="AF10" s="7" t="s">
        <v>77</v>
      </c>
      <c r="AG10" s="23" t="s">
        <v>81</v>
      </c>
      <c r="AH10" s="5">
        <v>1</v>
      </c>
      <c r="AI10" s="19" t="s">
        <v>78</v>
      </c>
      <c r="AJ10" s="21" t="s">
        <v>79</v>
      </c>
      <c r="AK10" s="27">
        <f t="shared" si="0"/>
        <v>46270</v>
      </c>
      <c r="AL10" s="27">
        <f t="shared" si="1"/>
        <v>46270</v>
      </c>
      <c r="AM10" s="27">
        <f>AL10+20</f>
        <v>46290</v>
      </c>
      <c r="AN10" s="22" t="s">
        <v>80</v>
      </c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</row>
    <row r="11" spans="1:52" ht="78.75" x14ac:dyDescent="0.3">
      <c r="A11" s="7" t="s">
        <v>101</v>
      </c>
      <c r="B11" s="10" t="s">
        <v>102</v>
      </c>
      <c r="C11" s="7" t="s">
        <v>58</v>
      </c>
      <c r="D11" s="7" t="s">
        <v>58</v>
      </c>
      <c r="E11" s="9" t="s">
        <v>61</v>
      </c>
      <c r="F11" s="5"/>
      <c r="G11" s="28" t="s">
        <v>121</v>
      </c>
      <c r="H11" s="28" t="s">
        <v>123</v>
      </c>
      <c r="I11" s="28" t="s">
        <v>122</v>
      </c>
      <c r="J11" s="28">
        <v>2</v>
      </c>
      <c r="K11" s="26"/>
      <c r="L11" s="6" t="s">
        <v>82</v>
      </c>
      <c r="M11" s="5" t="s">
        <v>120</v>
      </c>
      <c r="N11" s="8" t="s">
        <v>71</v>
      </c>
      <c r="O11" s="30">
        <v>145.80000000000001</v>
      </c>
      <c r="P11" s="30">
        <v>145.80000000000001</v>
      </c>
      <c r="Q11" s="5"/>
      <c r="R11" s="5"/>
      <c r="S11" s="5"/>
      <c r="T11" s="5"/>
      <c r="U11" s="5" t="s">
        <v>124</v>
      </c>
      <c r="V11" s="15" t="s">
        <v>73</v>
      </c>
      <c r="W11" s="9" t="s">
        <v>75</v>
      </c>
      <c r="X11" s="27">
        <v>46235</v>
      </c>
      <c r="Y11" s="27">
        <f>X11+15</f>
        <v>46250</v>
      </c>
      <c r="Z11" s="5"/>
      <c r="AA11" s="5"/>
      <c r="AB11" s="5"/>
      <c r="AC11" s="5"/>
      <c r="AD11" s="5" t="str">
        <f>G11</f>
        <v>Поставка массажной кушетки</v>
      </c>
      <c r="AE11" s="20" t="s">
        <v>76</v>
      </c>
      <c r="AF11" s="7" t="s">
        <v>77</v>
      </c>
      <c r="AG11" s="23" t="s">
        <v>81</v>
      </c>
      <c r="AH11" s="5">
        <v>2</v>
      </c>
      <c r="AI11" s="19" t="s">
        <v>78</v>
      </c>
      <c r="AJ11" s="21" t="s">
        <v>79</v>
      </c>
      <c r="AK11" s="27">
        <f t="shared" si="0"/>
        <v>46270</v>
      </c>
      <c r="AL11" s="27">
        <f t="shared" si="1"/>
        <v>46270</v>
      </c>
      <c r="AM11" s="27">
        <v>46295</v>
      </c>
      <c r="AN11" s="22" t="s">
        <v>80</v>
      </c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 t="s">
        <v>129</v>
      </c>
    </row>
    <row r="12" spans="1:52" ht="78.75" x14ac:dyDescent="0.3">
      <c r="A12" s="7" t="s">
        <v>101</v>
      </c>
      <c r="B12" s="10" t="s">
        <v>102</v>
      </c>
      <c r="C12" s="7" t="s">
        <v>58</v>
      </c>
      <c r="D12" s="7" t="s">
        <v>58</v>
      </c>
      <c r="E12" s="9" t="s">
        <v>98</v>
      </c>
      <c r="F12" s="10"/>
      <c r="G12" s="29" t="s">
        <v>99</v>
      </c>
      <c r="H12" s="11" t="s">
        <v>117</v>
      </c>
      <c r="I12" s="12" t="s">
        <v>115</v>
      </c>
      <c r="J12" s="7" t="s">
        <v>69</v>
      </c>
      <c r="L12" s="6" t="s">
        <v>82</v>
      </c>
      <c r="M12" s="5" t="s">
        <v>120</v>
      </c>
      <c r="N12" s="8" t="s">
        <v>71</v>
      </c>
      <c r="O12" s="14">
        <f t="shared" ref="O12:O13" si="2">P12/1.22</f>
        <v>1149.3954262295083</v>
      </c>
      <c r="P12" s="16">
        <v>1402.26242</v>
      </c>
      <c r="Q12" s="24"/>
      <c r="R12" s="24"/>
      <c r="S12" s="24"/>
      <c r="T12" s="24"/>
      <c r="U12" s="17" t="s">
        <v>103</v>
      </c>
      <c r="V12" s="15" t="s">
        <v>73</v>
      </c>
      <c r="W12" s="9" t="s">
        <v>75</v>
      </c>
      <c r="X12" s="19">
        <v>46244</v>
      </c>
      <c r="Y12" s="19">
        <v>46279</v>
      </c>
      <c r="Z12" s="18"/>
      <c r="AA12" s="19"/>
      <c r="AB12" s="7"/>
      <c r="AC12" s="18"/>
      <c r="AD12" s="5" t="str">
        <f t="shared" ref="AD12:AD14" si="3">G12</f>
        <v>Выполнение работ по техническому перевооружению тепловых узлов 1 корпуса "под ключ"</v>
      </c>
      <c r="AE12" s="20" t="s">
        <v>76</v>
      </c>
      <c r="AF12" s="7" t="s">
        <v>77</v>
      </c>
      <c r="AG12" s="23" t="s">
        <v>81</v>
      </c>
      <c r="AH12" s="5">
        <v>1</v>
      </c>
      <c r="AI12" s="19" t="s">
        <v>78</v>
      </c>
      <c r="AJ12" s="21" t="s">
        <v>79</v>
      </c>
      <c r="AK12" s="18">
        <f t="shared" si="0"/>
        <v>46299</v>
      </c>
      <c r="AL12" s="18">
        <f>AK12</f>
        <v>46299</v>
      </c>
      <c r="AM12" s="19">
        <v>46387</v>
      </c>
      <c r="AN12" s="22" t="s">
        <v>80</v>
      </c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</row>
    <row r="13" spans="1:52" ht="94.5" x14ac:dyDescent="0.3">
      <c r="A13" s="7" t="s">
        <v>101</v>
      </c>
      <c r="B13" s="10" t="s">
        <v>102</v>
      </c>
      <c r="C13" s="7" t="s">
        <v>58</v>
      </c>
      <c r="D13" s="7" t="s">
        <v>58</v>
      </c>
      <c r="E13" s="9" t="s">
        <v>98</v>
      </c>
      <c r="F13" s="10"/>
      <c r="G13" s="29" t="s">
        <v>100</v>
      </c>
      <c r="H13" s="11" t="s">
        <v>118</v>
      </c>
      <c r="I13" s="12" t="s">
        <v>116</v>
      </c>
      <c r="J13" s="7" t="s">
        <v>69</v>
      </c>
      <c r="L13" s="6" t="s">
        <v>82</v>
      </c>
      <c r="M13" s="5" t="s">
        <v>120</v>
      </c>
      <c r="N13" s="8" t="s">
        <v>71</v>
      </c>
      <c r="O13" s="14">
        <f t="shared" si="2"/>
        <v>3162.0149426229509</v>
      </c>
      <c r="P13" s="16">
        <v>3857.65823</v>
      </c>
      <c r="Q13" s="24"/>
      <c r="R13" s="24"/>
      <c r="S13" s="24"/>
      <c r="T13" s="24"/>
      <c r="U13" s="17" t="s">
        <v>103</v>
      </c>
      <c r="V13" s="15" t="s">
        <v>73</v>
      </c>
      <c r="W13" s="9" t="s">
        <v>75</v>
      </c>
      <c r="X13" s="19">
        <v>46244</v>
      </c>
      <c r="Y13" s="19">
        <v>46279</v>
      </c>
      <c r="Z13" s="18"/>
      <c r="AA13" s="19"/>
      <c r="AB13" s="7"/>
      <c r="AC13" s="18"/>
      <c r="AD13" s="5" t="str">
        <f t="shared" si="3"/>
        <v>Реконструкция душевой части первого этажа третьего корпуса (помещения душа Шарко) "под ключ"</v>
      </c>
      <c r="AE13" s="20" t="s">
        <v>76</v>
      </c>
      <c r="AF13" s="7" t="s">
        <v>77</v>
      </c>
      <c r="AG13" s="23" t="s">
        <v>81</v>
      </c>
      <c r="AH13" s="5">
        <v>1</v>
      </c>
      <c r="AI13" s="19" t="s">
        <v>78</v>
      </c>
      <c r="AJ13" s="21" t="s">
        <v>79</v>
      </c>
      <c r="AK13" s="18">
        <f t="shared" si="0"/>
        <v>46299</v>
      </c>
      <c r="AL13" s="18">
        <f>AK13</f>
        <v>46299</v>
      </c>
      <c r="AM13" s="19">
        <v>46387</v>
      </c>
      <c r="AN13" s="22" t="s">
        <v>80</v>
      </c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</row>
    <row r="14" spans="1:52" ht="126" x14ac:dyDescent="0.3">
      <c r="A14" s="7" t="s">
        <v>101</v>
      </c>
      <c r="B14" s="10" t="s">
        <v>102</v>
      </c>
      <c r="C14" s="7" t="s">
        <v>58</v>
      </c>
      <c r="D14" s="7" t="s">
        <v>58</v>
      </c>
      <c r="E14" s="9" t="s">
        <v>98</v>
      </c>
      <c r="F14" s="10"/>
      <c r="G14" s="29" t="s">
        <v>125</v>
      </c>
      <c r="H14" s="11" t="s">
        <v>118</v>
      </c>
      <c r="I14" s="12" t="s">
        <v>116</v>
      </c>
      <c r="J14" s="7" t="s">
        <v>69</v>
      </c>
      <c r="L14" s="6" t="s">
        <v>82</v>
      </c>
      <c r="M14" s="5" t="s">
        <v>120</v>
      </c>
      <c r="N14" s="8" t="s">
        <v>71</v>
      </c>
      <c r="O14" s="14">
        <v>238.09523999999999</v>
      </c>
      <c r="P14" s="16">
        <v>290.47618999999997</v>
      </c>
      <c r="Q14" s="24"/>
      <c r="R14" s="24"/>
      <c r="S14" s="24"/>
      <c r="T14" s="24"/>
      <c r="U14" s="17" t="s">
        <v>103</v>
      </c>
      <c r="V14" s="15" t="s">
        <v>73</v>
      </c>
      <c r="W14" s="9" t="s">
        <v>75</v>
      </c>
      <c r="X14" s="19">
        <v>46235</v>
      </c>
      <c r="Y14" s="19">
        <f>X14+20</f>
        <v>46255</v>
      </c>
      <c r="Z14" s="18"/>
      <c r="AA14" s="19"/>
      <c r="AB14" s="7"/>
      <c r="AC14" s="18"/>
      <c r="AD14" s="5" t="str">
        <f t="shared" si="3"/>
        <v>Выполнение работ по разработке комплекта рабочей документации по реконструкции лифтового оборудования 1 корпуса</v>
      </c>
      <c r="AE14" s="20" t="s">
        <v>76</v>
      </c>
      <c r="AF14" s="7" t="s">
        <v>77</v>
      </c>
      <c r="AG14" s="23" t="s">
        <v>81</v>
      </c>
      <c r="AH14" s="5">
        <v>1</v>
      </c>
      <c r="AI14" s="19" t="s">
        <v>78</v>
      </c>
      <c r="AJ14" s="21" t="s">
        <v>79</v>
      </c>
      <c r="AK14" s="18">
        <f t="shared" si="0"/>
        <v>46275</v>
      </c>
      <c r="AL14" s="18">
        <f>AK14</f>
        <v>46275</v>
      </c>
      <c r="AM14" s="19">
        <v>46295</v>
      </c>
      <c r="AN14" s="22" t="s">
        <v>80</v>
      </c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</row>
    <row r="15" spans="1:52" s="83" customFormat="1" ht="15.75" x14ac:dyDescent="0.25">
      <c r="A15" s="84" t="s">
        <v>131</v>
      </c>
      <c r="B15" s="85"/>
      <c r="C15" s="85"/>
      <c r="D15" s="85"/>
      <c r="E15" s="85"/>
      <c r="F15" s="85"/>
      <c r="G15" s="85"/>
      <c r="H15" s="85"/>
      <c r="I15" s="85"/>
      <c r="J15" s="75"/>
      <c r="K15" s="76"/>
      <c r="L15" s="63"/>
      <c r="M15" s="64"/>
      <c r="N15" s="64"/>
      <c r="O15" s="77"/>
      <c r="P15" s="77"/>
      <c r="Q15" s="76"/>
      <c r="R15" s="78"/>
      <c r="S15" s="78"/>
      <c r="T15" s="76"/>
      <c r="U15" s="77"/>
      <c r="V15" s="77"/>
      <c r="W15" s="77"/>
      <c r="X15" s="77"/>
      <c r="Y15" s="19"/>
      <c r="Z15" s="79"/>
      <c r="AA15" s="80"/>
      <c r="AB15" s="81"/>
      <c r="AC15" s="19"/>
      <c r="AD15" s="21"/>
      <c r="AE15" s="77"/>
      <c r="AF15" s="79"/>
      <c r="AG15" s="77"/>
      <c r="AH15" s="82"/>
      <c r="AI15" s="75"/>
      <c r="AJ15" s="75"/>
    </row>
    <row r="16" spans="1:52" s="60" customFormat="1" ht="47.25" x14ac:dyDescent="0.3">
      <c r="A16" s="7" t="s">
        <v>96</v>
      </c>
      <c r="B16" s="10" t="s">
        <v>90</v>
      </c>
      <c r="C16" s="7" t="s">
        <v>58</v>
      </c>
      <c r="D16" s="7" t="s">
        <v>58</v>
      </c>
      <c r="E16" s="9" t="s">
        <v>61</v>
      </c>
      <c r="F16" s="10"/>
      <c r="G16" s="29" t="s">
        <v>91</v>
      </c>
      <c r="H16" s="11" t="s">
        <v>108</v>
      </c>
      <c r="I16" s="12" t="s">
        <v>107</v>
      </c>
      <c r="J16" s="7" t="s">
        <v>69</v>
      </c>
      <c r="L16" s="6" t="s">
        <v>82</v>
      </c>
      <c r="M16" s="9" t="s">
        <v>70</v>
      </c>
      <c r="N16" s="8" t="s">
        <v>71</v>
      </c>
      <c r="O16" s="14">
        <f t="shared" ref="O16:O18" si="4">P16/1.22</f>
        <v>32.785737704918034</v>
      </c>
      <c r="P16" s="16">
        <v>39.998600000000003</v>
      </c>
      <c r="Q16" s="61"/>
      <c r="R16" s="61"/>
      <c r="S16" s="61"/>
      <c r="T16" s="61"/>
      <c r="U16" s="17" t="s">
        <v>72</v>
      </c>
      <c r="V16" s="15" t="s">
        <v>73</v>
      </c>
      <c r="W16" s="9" t="s">
        <v>75</v>
      </c>
      <c r="X16" s="27">
        <v>46235</v>
      </c>
      <c r="Y16" s="19">
        <v>46245</v>
      </c>
      <c r="Z16" s="18"/>
      <c r="AA16" s="19"/>
      <c r="AB16" s="7"/>
      <c r="AC16" s="18"/>
      <c r="AD16" s="5" t="str">
        <f t="shared" ref="AD16:AD18" si="5">G16</f>
        <v>Поставка крепежных изделий</v>
      </c>
      <c r="AE16" s="20" t="s">
        <v>76</v>
      </c>
      <c r="AF16" s="7" t="s">
        <v>77</v>
      </c>
      <c r="AG16" s="23" t="s">
        <v>81</v>
      </c>
      <c r="AH16" s="5" t="s">
        <v>133</v>
      </c>
      <c r="AI16" s="19" t="s">
        <v>78</v>
      </c>
      <c r="AJ16" s="21" t="s">
        <v>79</v>
      </c>
      <c r="AK16" s="18">
        <f t="shared" ref="AK16:AK18" si="6">Y16+20</f>
        <v>46265</v>
      </c>
      <c r="AL16" s="18">
        <f t="shared" ref="AL16:AL18" si="7">AK16</f>
        <v>46265</v>
      </c>
      <c r="AM16" s="19">
        <v>46387</v>
      </c>
      <c r="AN16" s="22" t="s">
        <v>80</v>
      </c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</row>
    <row r="17" spans="1:52" s="60" customFormat="1" ht="78.75" x14ac:dyDescent="0.3">
      <c r="A17" s="7" t="s">
        <v>96</v>
      </c>
      <c r="B17" s="10" t="s">
        <v>90</v>
      </c>
      <c r="C17" s="7" t="s">
        <v>58</v>
      </c>
      <c r="D17" s="7" t="s">
        <v>58</v>
      </c>
      <c r="E17" s="9" t="s">
        <v>61</v>
      </c>
      <c r="F17" s="10"/>
      <c r="G17" s="29" t="s">
        <v>92</v>
      </c>
      <c r="H17" s="11" t="s">
        <v>110</v>
      </c>
      <c r="I17" s="12" t="s">
        <v>109</v>
      </c>
      <c r="J17" s="7" t="s">
        <v>69</v>
      </c>
      <c r="L17" s="6" t="s">
        <v>82</v>
      </c>
      <c r="M17" s="9" t="s">
        <v>70</v>
      </c>
      <c r="N17" s="8" t="s">
        <v>71</v>
      </c>
      <c r="O17" s="14">
        <f t="shared" si="4"/>
        <v>81.885081967213111</v>
      </c>
      <c r="P17" s="16">
        <v>99.899799999999999</v>
      </c>
      <c r="Q17" s="61"/>
      <c r="R17" s="61"/>
      <c r="S17" s="61"/>
      <c r="T17" s="61"/>
      <c r="U17" s="17" t="s">
        <v>72</v>
      </c>
      <c r="V17" s="15" t="s">
        <v>73</v>
      </c>
      <c r="W17" s="9" t="s">
        <v>75</v>
      </c>
      <c r="X17" s="27">
        <v>46235</v>
      </c>
      <c r="Y17" s="19">
        <v>46245</v>
      </c>
      <c r="Z17" s="18"/>
      <c r="AA17" s="19"/>
      <c r="AB17" s="7"/>
      <c r="AC17" s="18"/>
      <c r="AD17" s="5" t="str">
        <f t="shared" si="5"/>
        <v>Поставка сантехнического материала и оборудования на 2 полугодие 2026 года</v>
      </c>
      <c r="AE17" s="20" t="s">
        <v>76</v>
      </c>
      <c r="AF17" s="7" t="s">
        <v>77</v>
      </c>
      <c r="AG17" s="23" t="s">
        <v>81</v>
      </c>
      <c r="AH17" s="5" t="s">
        <v>133</v>
      </c>
      <c r="AI17" s="19" t="s">
        <v>78</v>
      </c>
      <c r="AJ17" s="21" t="s">
        <v>79</v>
      </c>
      <c r="AK17" s="18">
        <f t="shared" si="6"/>
        <v>46265</v>
      </c>
      <c r="AL17" s="18">
        <f t="shared" si="7"/>
        <v>46265</v>
      </c>
      <c r="AM17" s="19">
        <v>46387</v>
      </c>
      <c r="AN17" s="22" t="s">
        <v>80</v>
      </c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</row>
    <row r="18" spans="1:52" s="60" customFormat="1" ht="63" x14ac:dyDescent="0.3">
      <c r="A18" s="7" t="s">
        <v>96</v>
      </c>
      <c r="B18" s="10" t="s">
        <v>90</v>
      </c>
      <c r="C18" s="7" t="s">
        <v>58</v>
      </c>
      <c r="D18" s="7" t="s">
        <v>58</v>
      </c>
      <c r="E18" s="9" t="s">
        <v>61</v>
      </c>
      <c r="F18" s="10"/>
      <c r="G18" s="29" t="s">
        <v>93</v>
      </c>
      <c r="H18" s="11" t="s">
        <v>112</v>
      </c>
      <c r="I18" s="12" t="s">
        <v>111</v>
      </c>
      <c r="J18" s="7" t="s">
        <v>69</v>
      </c>
      <c r="L18" s="6" t="s">
        <v>82</v>
      </c>
      <c r="M18" s="9" t="s">
        <v>70</v>
      </c>
      <c r="N18" s="8" t="s">
        <v>71</v>
      </c>
      <c r="O18" s="14">
        <f t="shared" si="4"/>
        <v>81.860655737704917</v>
      </c>
      <c r="P18" s="16">
        <v>99.87</v>
      </c>
      <c r="Q18" s="61"/>
      <c r="R18" s="61"/>
      <c r="S18" s="61"/>
      <c r="T18" s="61"/>
      <c r="U18" s="17" t="s">
        <v>72</v>
      </c>
      <c r="V18" s="15" t="s">
        <v>73</v>
      </c>
      <c r="W18" s="9" t="s">
        <v>75</v>
      </c>
      <c r="X18" s="27">
        <v>46235</v>
      </c>
      <c r="Y18" s="19">
        <v>46245</v>
      </c>
      <c r="Z18" s="18"/>
      <c r="AA18" s="19"/>
      <c r="AB18" s="7"/>
      <c r="AC18" s="18"/>
      <c r="AD18" s="5" t="str">
        <f t="shared" si="5"/>
        <v>Поставка строительных материалов на 2 полугодие 2026 года</v>
      </c>
      <c r="AE18" s="20" t="s">
        <v>76</v>
      </c>
      <c r="AF18" s="7" t="s">
        <v>77</v>
      </c>
      <c r="AG18" s="23" t="s">
        <v>81</v>
      </c>
      <c r="AH18" s="5" t="s">
        <v>133</v>
      </c>
      <c r="AI18" s="19" t="s">
        <v>78</v>
      </c>
      <c r="AJ18" s="21" t="s">
        <v>79</v>
      </c>
      <c r="AK18" s="18">
        <f t="shared" si="6"/>
        <v>46265</v>
      </c>
      <c r="AL18" s="18">
        <f t="shared" si="7"/>
        <v>46265</v>
      </c>
      <c r="AM18" s="19">
        <v>46387</v>
      </c>
      <c r="AN18" s="22" t="s">
        <v>80</v>
      </c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</row>
    <row r="19" spans="1:52" s="71" customFormat="1" ht="15.75" x14ac:dyDescent="0.25">
      <c r="A19" s="72" t="s">
        <v>130</v>
      </c>
      <c r="B19" s="73"/>
      <c r="C19" s="73"/>
      <c r="D19" s="73"/>
      <c r="E19" s="73"/>
      <c r="F19" s="73"/>
      <c r="G19" s="73"/>
      <c r="H19" s="73"/>
      <c r="I19" s="74"/>
      <c r="J19" s="17"/>
      <c r="K19" s="63"/>
      <c r="L19" s="63"/>
      <c r="M19" s="64"/>
      <c r="N19" s="64"/>
      <c r="O19" s="65"/>
      <c r="P19" s="15"/>
      <c r="Q19" s="63"/>
      <c r="R19" s="66"/>
      <c r="S19" s="19"/>
      <c r="T19" s="63"/>
      <c r="U19" s="65"/>
      <c r="V19" s="65"/>
      <c r="W19" s="65"/>
      <c r="X19" s="65"/>
      <c r="Y19" s="20"/>
      <c r="Z19" s="67"/>
      <c r="AA19" s="68"/>
      <c r="AB19" s="11"/>
      <c r="AC19" s="19"/>
      <c r="AD19" s="18"/>
      <c r="AE19" s="65"/>
      <c r="AF19" s="67"/>
      <c r="AG19" s="65"/>
      <c r="AH19" s="69"/>
      <c r="AI19" s="17"/>
      <c r="AJ19" s="8"/>
      <c r="AK19" s="70"/>
    </row>
    <row r="20" spans="1:52" s="60" customFormat="1" ht="47.25" x14ac:dyDescent="0.3">
      <c r="A20" s="7" t="s">
        <v>59</v>
      </c>
      <c r="B20" s="10" t="s">
        <v>60</v>
      </c>
      <c r="C20" s="7" t="s">
        <v>58</v>
      </c>
      <c r="D20" s="7" t="s">
        <v>58</v>
      </c>
      <c r="E20" s="9" t="s">
        <v>61</v>
      </c>
      <c r="F20" s="10"/>
      <c r="G20" s="29" t="s">
        <v>104</v>
      </c>
      <c r="H20" s="11" t="s">
        <v>62</v>
      </c>
      <c r="I20" s="12" t="s">
        <v>63</v>
      </c>
      <c r="J20" s="7" t="s">
        <v>69</v>
      </c>
      <c r="L20" s="6" t="s">
        <v>82</v>
      </c>
      <c r="M20" s="9" t="s">
        <v>70</v>
      </c>
      <c r="N20" s="8" t="s">
        <v>71</v>
      </c>
      <c r="O20" s="14">
        <f>P20/1.1</f>
        <v>90.808545454545438</v>
      </c>
      <c r="P20" s="16">
        <v>99.889399999999995</v>
      </c>
      <c r="Q20" s="61"/>
      <c r="R20" s="61"/>
      <c r="S20" s="61"/>
      <c r="T20" s="61"/>
      <c r="U20" s="17" t="s">
        <v>72</v>
      </c>
      <c r="V20" s="15" t="s">
        <v>73</v>
      </c>
      <c r="W20" s="9" t="s">
        <v>75</v>
      </c>
      <c r="X20" s="19">
        <v>46266</v>
      </c>
      <c r="Y20" s="19">
        <v>46276</v>
      </c>
      <c r="Z20" s="18"/>
      <c r="AA20" s="19"/>
      <c r="AB20" s="7"/>
      <c r="AC20" s="18"/>
      <c r="AD20" s="12" t="s">
        <v>104</v>
      </c>
      <c r="AE20" s="20" t="s">
        <v>76</v>
      </c>
      <c r="AF20" s="7" t="s">
        <v>77</v>
      </c>
      <c r="AG20" s="23" t="s">
        <v>81</v>
      </c>
      <c r="AH20" s="5" t="s">
        <v>133</v>
      </c>
      <c r="AI20" s="19" t="s">
        <v>78</v>
      </c>
      <c r="AJ20" s="21" t="s">
        <v>79</v>
      </c>
      <c r="AK20" s="18">
        <f t="shared" si="0"/>
        <v>46296</v>
      </c>
      <c r="AL20" s="18">
        <f t="shared" si="1"/>
        <v>46296</v>
      </c>
      <c r="AM20" s="19">
        <v>46387</v>
      </c>
      <c r="AN20" s="22" t="s">
        <v>80</v>
      </c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 t="s">
        <v>95</v>
      </c>
    </row>
    <row r="21" spans="1:52" s="60" customFormat="1" ht="47.25" x14ac:dyDescent="0.3">
      <c r="A21" s="7" t="s">
        <v>59</v>
      </c>
      <c r="B21" s="10" t="s">
        <v>60</v>
      </c>
      <c r="C21" s="7" t="s">
        <v>58</v>
      </c>
      <c r="D21" s="7" t="s">
        <v>58</v>
      </c>
      <c r="E21" s="9" t="s">
        <v>61</v>
      </c>
      <c r="F21" s="10"/>
      <c r="G21" s="29" t="s">
        <v>94</v>
      </c>
      <c r="H21" s="11" t="s">
        <v>64</v>
      </c>
      <c r="I21" s="13" t="s">
        <v>64</v>
      </c>
      <c r="J21" s="7" t="s">
        <v>69</v>
      </c>
      <c r="L21" s="6" t="s">
        <v>82</v>
      </c>
      <c r="M21" s="9" t="s">
        <v>70</v>
      </c>
      <c r="N21" s="8" t="s">
        <v>71</v>
      </c>
      <c r="O21" s="14">
        <f>P21/1.1</f>
        <v>90.816363636363619</v>
      </c>
      <c r="P21" s="16">
        <v>99.897999999999996</v>
      </c>
      <c r="Q21" s="61"/>
      <c r="R21" s="61"/>
      <c r="S21" s="61"/>
      <c r="T21" s="61"/>
      <c r="U21" s="17" t="s">
        <v>72</v>
      </c>
      <c r="V21" s="15" t="s">
        <v>73</v>
      </c>
      <c r="W21" s="9" t="s">
        <v>75</v>
      </c>
      <c r="X21" s="19">
        <v>46266</v>
      </c>
      <c r="Y21" s="19">
        <v>46276</v>
      </c>
      <c r="Z21" s="18"/>
      <c r="AA21" s="19"/>
      <c r="AB21" s="7"/>
      <c r="AC21" s="18"/>
      <c r="AD21" s="5" t="str">
        <f>G21</f>
        <v>Поставка бакалейной продукции на 4 квартал 2026 года</v>
      </c>
      <c r="AE21" s="20" t="s">
        <v>76</v>
      </c>
      <c r="AF21" s="7" t="s">
        <v>77</v>
      </c>
      <c r="AG21" s="23" t="s">
        <v>81</v>
      </c>
      <c r="AH21" s="5" t="s">
        <v>133</v>
      </c>
      <c r="AI21" s="19" t="s">
        <v>78</v>
      </c>
      <c r="AJ21" s="21" t="s">
        <v>79</v>
      </c>
      <c r="AK21" s="18">
        <f t="shared" si="0"/>
        <v>46296</v>
      </c>
      <c r="AL21" s="18">
        <f t="shared" si="1"/>
        <v>46296</v>
      </c>
      <c r="AM21" s="19">
        <v>46387</v>
      </c>
      <c r="AN21" s="22" t="s">
        <v>80</v>
      </c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 t="s">
        <v>95</v>
      </c>
    </row>
    <row r="22" spans="1:52" s="60" customFormat="1" ht="47.25" x14ac:dyDescent="0.3">
      <c r="A22" s="7" t="s">
        <v>59</v>
      </c>
      <c r="B22" s="10" t="s">
        <v>60</v>
      </c>
      <c r="C22" s="7" t="s">
        <v>58</v>
      </c>
      <c r="D22" s="7" t="s">
        <v>58</v>
      </c>
      <c r="E22" s="9" t="s">
        <v>61</v>
      </c>
      <c r="F22" s="10"/>
      <c r="G22" s="29" t="s">
        <v>105</v>
      </c>
      <c r="H22" s="11" t="s">
        <v>65</v>
      </c>
      <c r="I22" s="12" t="s">
        <v>66</v>
      </c>
      <c r="J22" s="7" t="s">
        <v>69</v>
      </c>
      <c r="L22" s="6" t="s">
        <v>82</v>
      </c>
      <c r="M22" s="9" t="s">
        <v>70</v>
      </c>
      <c r="N22" s="8" t="s">
        <v>71</v>
      </c>
      <c r="O22" s="14">
        <f>P22/1.22</f>
        <v>81.838344262295081</v>
      </c>
      <c r="P22" s="16">
        <v>99.842780000000005</v>
      </c>
      <c r="Q22" s="61"/>
      <c r="R22" s="61"/>
      <c r="S22" s="61"/>
      <c r="T22" s="61"/>
      <c r="U22" s="17" t="s">
        <v>72</v>
      </c>
      <c r="V22" s="15" t="s">
        <v>73</v>
      </c>
      <c r="W22" s="9" t="s">
        <v>74</v>
      </c>
      <c r="X22" s="19">
        <v>46266</v>
      </c>
      <c r="Y22" s="19">
        <v>46276</v>
      </c>
      <c r="Z22" s="18"/>
      <c r="AA22" s="19"/>
      <c r="AB22" s="7"/>
      <c r="AC22" s="18"/>
      <c r="AD22" s="5" t="str">
        <f>G22</f>
        <v>Поставка кондитерских изделий на 4 квартал 2026 года</v>
      </c>
      <c r="AE22" s="20" t="s">
        <v>76</v>
      </c>
      <c r="AF22" s="7" t="s">
        <v>77</v>
      </c>
      <c r="AG22" s="23" t="s">
        <v>81</v>
      </c>
      <c r="AH22" s="5" t="s">
        <v>133</v>
      </c>
      <c r="AI22" s="19" t="s">
        <v>78</v>
      </c>
      <c r="AJ22" s="21" t="s">
        <v>79</v>
      </c>
      <c r="AK22" s="18">
        <f t="shared" si="0"/>
        <v>46296</v>
      </c>
      <c r="AL22" s="18">
        <f t="shared" si="1"/>
        <v>46296</v>
      </c>
      <c r="AM22" s="19">
        <v>46387</v>
      </c>
      <c r="AN22" s="22" t="s">
        <v>80</v>
      </c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</row>
    <row r="23" spans="1:52" s="60" customFormat="1" ht="63" x14ac:dyDescent="0.3">
      <c r="A23" s="7" t="s">
        <v>59</v>
      </c>
      <c r="B23" s="10" t="s">
        <v>60</v>
      </c>
      <c r="C23" s="7" t="s">
        <v>58</v>
      </c>
      <c r="D23" s="7" t="s">
        <v>58</v>
      </c>
      <c r="E23" s="9" t="s">
        <v>61</v>
      </c>
      <c r="F23" s="10"/>
      <c r="G23" s="29" t="s">
        <v>106</v>
      </c>
      <c r="H23" s="11" t="s">
        <v>67</v>
      </c>
      <c r="I23" s="12" t="s">
        <v>68</v>
      </c>
      <c r="J23" s="7" t="s">
        <v>69</v>
      </c>
      <c r="L23" s="6" t="s">
        <v>82</v>
      </c>
      <c r="M23" s="9" t="s">
        <v>70</v>
      </c>
      <c r="N23" s="8" t="s">
        <v>71</v>
      </c>
      <c r="O23" s="14">
        <f t="shared" ref="O23" si="8">P23/1.22</f>
        <v>81.871032786885252</v>
      </c>
      <c r="P23" s="16">
        <v>99.882660000000001</v>
      </c>
      <c r="Q23" s="61"/>
      <c r="R23" s="61"/>
      <c r="S23" s="61"/>
      <c r="T23" s="61"/>
      <c r="U23" s="17" t="s">
        <v>72</v>
      </c>
      <c r="V23" s="15" t="s">
        <v>73</v>
      </c>
      <c r="W23" s="9" t="s">
        <v>75</v>
      </c>
      <c r="X23" s="19">
        <v>46266</v>
      </c>
      <c r="Y23" s="19">
        <v>46276</v>
      </c>
      <c r="Z23" s="18"/>
      <c r="AA23" s="19"/>
      <c r="AB23" s="7"/>
      <c r="AC23" s="18"/>
      <c r="AD23" s="5" t="str">
        <f>G23</f>
        <v>Поставка консервированной продукции на 4 квартал 2026 года</v>
      </c>
      <c r="AE23" s="20" t="s">
        <v>76</v>
      </c>
      <c r="AF23" s="7" t="s">
        <v>77</v>
      </c>
      <c r="AG23" s="23" t="s">
        <v>81</v>
      </c>
      <c r="AH23" s="5" t="s">
        <v>133</v>
      </c>
      <c r="AI23" s="19" t="s">
        <v>78</v>
      </c>
      <c r="AJ23" s="21" t="s">
        <v>79</v>
      </c>
      <c r="AK23" s="18">
        <f t="shared" si="0"/>
        <v>46296</v>
      </c>
      <c r="AL23" s="18">
        <f t="shared" si="1"/>
        <v>46296</v>
      </c>
      <c r="AM23" s="19">
        <v>46387</v>
      </c>
      <c r="AN23" s="22" t="s">
        <v>80</v>
      </c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</row>
    <row r="24" spans="1:52" s="60" customFormat="1" ht="47.25" x14ac:dyDescent="0.3">
      <c r="A24" s="7" t="s">
        <v>59</v>
      </c>
      <c r="B24" s="10" t="s">
        <v>60</v>
      </c>
      <c r="C24" s="7" t="s">
        <v>58</v>
      </c>
      <c r="D24" s="7" t="s">
        <v>58</v>
      </c>
      <c r="E24" s="9" t="s">
        <v>61</v>
      </c>
      <c r="F24" s="10"/>
      <c r="G24" s="29" t="s">
        <v>97</v>
      </c>
      <c r="H24" s="11" t="s">
        <v>114</v>
      </c>
      <c r="I24" s="12" t="s">
        <v>113</v>
      </c>
      <c r="J24" s="7" t="s">
        <v>69</v>
      </c>
      <c r="L24" s="6" t="s">
        <v>82</v>
      </c>
      <c r="M24" s="9" t="s">
        <v>70</v>
      </c>
      <c r="N24" s="8" t="s">
        <v>71</v>
      </c>
      <c r="O24" s="14">
        <f t="shared" ref="O24:O25" si="9">P24/1.22</f>
        <v>2.8803278688524587</v>
      </c>
      <c r="P24" s="16">
        <v>3.5139999999999998</v>
      </c>
      <c r="Q24" s="61"/>
      <c r="R24" s="61"/>
      <c r="S24" s="61"/>
      <c r="T24" s="61"/>
      <c r="U24" s="17" t="s">
        <v>72</v>
      </c>
      <c r="V24" s="15" t="s">
        <v>73</v>
      </c>
      <c r="W24" s="9" t="s">
        <v>74</v>
      </c>
      <c r="X24" s="19">
        <f>Y24-10</f>
        <v>46266</v>
      </c>
      <c r="Y24" s="19">
        <v>46276</v>
      </c>
      <c r="Z24" s="18"/>
      <c r="AA24" s="19"/>
      <c r="AB24" s="7"/>
      <c r="AC24" s="18"/>
      <c r="AD24" s="5" t="str">
        <f t="shared" ref="AD24:AD25" si="10">G24</f>
        <v>Оказание услуг по ветеринарным исследованиям</v>
      </c>
      <c r="AE24" s="20" t="s">
        <v>76</v>
      </c>
      <c r="AF24" s="7" t="s">
        <v>77</v>
      </c>
      <c r="AG24" s="23" t="s">
        <v>81</v>
      </c>
      <c r="AH24" s="5" t="s">
        <v>133</v>
      </c>
      <c r="AI24" s="19" t="s">
        <v>78</v>
      </c>
      <c r="AJ24" s="21" t="s">
        <v>79</v>
      </c>
      <c r="AK24" s="18">
        <v>46295</v>
      </c>
      <c r="AL24" s="18">
        <v>46295</v>
      </c>
      <c r="AM24" s="19">
        <v>46659</v>
      </c>
      <c r="AN24" s="22" t="s">
        <v>80</v>
      </c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</row>
    <row r="25" spans="1:52" ht="63" x14ac:dyDescent="0.3">
      <c r="A25" s="7" t="s">
        <v>59</v>
      </c>
      <c r="B25" s="10" t="s">
        <v>60</v>
      </c>
      <c r="C25" s="7" t="s">
        <v>58</v>
      </c>
      <c r="D25" s="7" t="s">
        <v>58</v>
      </c>
      <c r="E25" s="9" t="s">
        <v>61</v>
      </c>
      <c r="F25" s="10"/>
      <c r="G25" s="29" t="s">
        <v>126</v>
      </c>
      <c r="H25" s="11" t="s">
        <v>128</v>
      </c>
      <c r="I25" s="12" t="s">
        <v>127</v>
      </c>
      <c r="J25" s="7" t="s">
        <v>69</v>
      </c>
      <c r="L25" s="6" t="s">
        <v>82</v>
      </c>
      <c r="M25" s="9" t="s">
        <v>70</v>
      </c>
      <c r="N25" s="8" t="s">
        <v>71</v>
      </c>
      <c r="O25" s="14">
        <f t="shared" si="9"/>
        <v>66.001000000000005</v>
      </c>
      <c r="P25" s="16">
        <v>80.52122</v>
      </c>
      <c r="Q25" s="24"/>
      <c r="R25" s="24"/>
      <c r="S25" s="24"/>
      <c r="T25" s="24"/>
      <c r="U25" s="17" t="s">
        <v>72</v>
      </c>
      <c r="V25" s="15" t="s">
        <v>73</v>
      </c>
      <c r="W25" s="9" t="s">
        <v>74</v>
      </c>
      <c r="X25" s="27">
        <v>46235</v>
      </c>
      <c r="Y25" s="19">
        <v>46245</v>
      </c>
      <c r="Z25" s="18"/>
      <c r="AA25" s="19"/>
      <c r="AB25" s="7"/>
      <c r="AC25" s="18"/>
      <c r="AD25" s="5" t="str">
        <f t="shared" si="10"/>
        <v>Поставка дезинфицирующих средств на 2 полугодие 2026 года</v>
      </c>
      <c r="AE25" s="20" t="s">
        <v>76</v>
      </c>
      <c r="AF25" s="7" t="s">
        <v>77</v>
      </c>
      <c r="AG25" s="23" t="s">
        <v>81</v>
      </c>
      <c r="AH25" s="5" t="s">
        <v>133</v>
      </c>
      <c r="AI25" s="19" t="s">
        <v>78</v>
      </c>
      <c r="AJ25" s="21" t="s">
        <v>79</v>
      </c>
      <c r="AK25" s="18">
        <f t="shared" ref="AK25" si="11">Y25+20</f>
        <v>46265</v>
      </c>
      <c r="AL25" s="18">
        <f t="shared" ref="AL25" si="12">AK25</f>
        <v>46265</v>
      </c>
      <c r="AM25" s="19">
        <v>46387</v>
      </c>
      <c r="AN25" s="22" t="s">
        <v>80</v>
      </c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</row>
  </sheetData>
  <autoFilter ref="A7:AZ25"/>
  <mergeCells count="54">
    <mergeCell ref="A19:I19"/>
    <mergeCell ref="A8:I8"/>
    <mergeCell ref="A15:I15"/>
    <mergeCell ref="P4:P6"/>
    <mergeCell ref="A4:A6"/>
    <mergeCell ref="B4:B6"/>
    <mergeCell ref="C4:D4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AF5:AG5"/>
    <mergeCell ref="AH5:AH6"/>
    <mergeCell ref="AI5:AJ5"/>
    <mergeCell ref="AK5:AK6"/>
    <mergeCell ref="Q4:T5"/>
    <mergeCell ref="U4:U6"/>
    <mergeCell ref="V4:V6"/>
    <mergeCell ref="W4:W6"/>
    <mergeCell ref="X4:X6"/>
    <mergeCell ref="Y4:Y6"/>
    <mergeCell ref="AY4:AY6"/>
    <mergeCell ref="AZ4:AZ6"/>
    <mergeCell ref="C5:C6"/>
    <mergeCell ref="D5:D6"/>
    <mergeCell ref="Z5:Z6"/>
    <mergeCell ref="AA5:AA6"/>
    <mergeCell ref="AB5:AB6"/>
    <mergeCell ref="AC5:AC6"/>
    <mergeCell ref="AD5:AD6"/>
    <mergeCell ref="AE5:AE6"/>
    <mergeCell ref="Z4:AC4"/>
    <mergeCell ref="AD4:AM4"/>
    <mergeCell ref="AN4:AN6"/>
    <mergeCell ref="AO4:AO6"/>
    <mergeCell ref="AP4:AW4"/>
    <mergeCell ref="AX4:AX6"/>
    <mergeCell ref="AT5:AT6"/>
    <mergeCell ref="AU5:AU6"/>
    <mergeCell ref="AV5:AV6"/>
    <mergeCell ref="AW5:AW6"/>
    <mergeCell ref="AL5:AL6"/>
    <mergeCell ref="AM5:AM6"/>
    <mergeCell ref="AP5:AP6"/>
    <mergeCell ref="AQ5:AQ6"/>
    <mergeCell ref="AR5:AR6"/>
    <mergeCell ref="AS5:AS6"/>
  </mergeCells>
  <pageMargins left="0.25" right="0.25" top="0.75" bottom="0.75" header="0.3" footer="0.3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 План закупки</vt:lpstr>
      <vt:lpstr>Лист1</vt:lpstr>
      <vt:lpstr>'форма План закупки'!Область_печати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2026-07-27T10:53:45Z</dcterms:modified>
</cp:coreProperties>
</file>