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 tabRatio="718" firstSheet="1" activeTab="1"/>
  </bookViews>
  <sheets>
    <sheet name="Справочник Вид продукции" sheetId="1" state="hidden" r:id="rId1"/>
    <sheet name="План закупок" sheetId="2" r:id="rId2"/>
    <sheet name="помеченные на удаления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закупок'!$R$8:$S$30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'План закупок'!$A$5:$AJ$29</definedName>
    <definedName name="Z_0F5E1ACF_7C43_485D_938D_E445E30A3A11_.wvu.FilterData" localSheetId="1" hidden="1">'План закупок'!$A$8:$AJ$30</definedName>
    <definedName name="Z_15A3D244_CDA6_4FBD_9646_814754B9EBD5_.wvu.FilterData" localSheetId="1" hidden="1">'План закупок'!$A$5:$AJ$29</definedName>
    <definedName name="Z_25A2E14E_444E_4507_8989_9CC8A9BD1CC3_.wvu.FilterData" localSheetId="1" hidden="1">'План закупок'!$A$5:$AJ$29</definedName>
    <definedName name="Z_4242B7F1_F14B_44C5_9834_33B87329CA09_.wvu.FilterData" localSheetId="1" hidden="1">'План закупок'!$A$5:$AJ$29</definedName>
    <definedName name="Z_4499F4FD_6D7F_47A3_97D1_0AD273F6D9C2_.wvu.FilterData" localSheetId="1" hidden="1">'План закупок'!$A$5:$AJ$29</definedName>
    <definedName name="Z_4EF27873_43C2_40B4_A059_99924AA23E9C_.wvu.FilterData" localSheetId="1" hidden="1">'План закупок'!$A$5:$AJ$29</definedName>
    <definedName name="Z_5C4EC682_3ECE_4A34_B1B0_241ADF958A4E_.wvu.FilterData" localSheetId="1" hidden="1">'План закупок'!$A$5:$AJ$29</definedName>
    <definedName name="Z_6111FFB4_91A4_4283_8AF7_C39612BFE102_.wvu.FilterData" localSheetId="1" hidden="1">'План закупок'!$A$5:$AJ$29</definedName>
    <definedName name="Z_61FD306D_8EAD_4DD0_8EDF_FEEFFD10EE61_.wvu.FilterData" localSheetId="1" hidden="1">'План закупок'!$A$5:$AJ$29</definedName>
    <definedName name="Z_6C37ED58_47A7_4FA1_9FAB_3542EA7B0AC6_.wvu.Cols" localSheetId="1" hidden="1">'План закупок'!$C:$E,'План закупок'!$H:$L</definedName>
    <definedName name="Z_6C37ED58_47A7_4FA1_9FAB_3542EA7B0AC6_.wvu.FilterData" localSheetId="1" hidden="1">'План закупок'!$A$8:$EB$29</definedName>
    <definedName name="Z_80AA97E5_158E_4A6B_AD28_ADBED426DF7C_.wvu.FilterData" localSheetId="1" hidden="1">'План закупок'!$A$5:$AJ$29</definedName>
    <definedName name="Z_8F11A911_6261_4DEF_838F_AB4EE482A23E_.wvu.Cols" localSheetId="1" hidden="1">'План закупок'!$T:$AD</definedName>
    <definedName name="Z_8F11A911_6261_4DEF_838F_AB4EE482A23E_.wvu.FilterData" localSheetId="1" hidden="1">'План закупок'!$A$8:$AJ$30</definedName>
    <definedName name="Z_8F6787E7_B0DF_4AA5_8CCD_584BD5B85489_.wvu.FilterData" localSheetId="1" hidden="1">'План закупок'!$A$5:$AJ$29</definedName>
    <definedName name="Z_9D3EEA35_13E5_42F4_BD19_F788DCA8B7A5_.wvu.Cols" localSheetId="1" hidden="1">'План закупок'!$C:$E</definedName>
    <definedName name="Z_9D3EEA35_13E5_42F4_BD19_F788DCA8B7A5_.wvu.FilterData" localSheetId="1" hidden="1">'План закупок'!$A$8:$AJ$30</definedName>
    <definedName name="Z_9E02AF91_117E_45FF_81B4_A26F34DDB165_.wvu.FilterData" localSheetId="1" hidden="1">'План закупок'!$A$5:$AJ$29</definedName>
    <definedName name="Z_B262CA88_B914_4617_9CCD_15FEAC32BA3E_.wvu.FilterData" localSheetId="1" hidden="1">'План закупок'!$A$5:$AJ$29</definedName>
    <definedName name="Z_B72FAB0C_C7FA_4D3D_B30B_75A977418A31_.wvu.FilterData" localSheetId="1" hidden="1">'План закупок'!$A$5:$AJ$29</definedName>
    <definedName name="Z_BFF78FBA_D713_434A_81CF_5206C4FC0C76_.wvu.FilterData" localSheetId="1" hidden="1">'План закупок'!$A$5:$AJ$29</definedName>
    <definedName name="Z_C1E5FE17_3BDB_45CD_88B9_FA3DA139D780_.wvu.FilterData" localSheetId="1" hidden="1">'План закупок'!$A$8:$AJ$29</definedName>
    <definedName name="Z_C9620FE6_6C97_4749_8CA3_66D4ED2195F4_.wvu.FilterData" localSheetId="1" hidden="1">'План закупок'!$A$5:$AJ$29</definedName>
    <definedName name="Z_CAC656A7_39AB_4896_90EA_3F0179AB33D6_.wvu.FilterData" localSheetId="1" hidden="1">'План закупок'!$A$8:$AJ$30</definedName>
    <definedName name="Z_D00A3419_B505_44D1_83BB_CDFAAAA8FC86_.wvu.FilterData" localSheetId="1" hidden="1">'План закупок'!$A$5:$AJ$29</definedName>
    <definedName name="Z_D77358BD_4C4C_4308_995E_96DD3A63467A_.wvu.FilterData" localSheetId="1" hidden="1">'План закупок'!$A$5:$AJ$29</definedName>
    <definedName name="Z_ECC206E0_F2C6_433E_8189_DC8FF8FD1643_.wvu.FilterData" localSheetId="1" hidden="1">'План закупок'!$A$5:$AJ$29</definedName>
    <definedName name="Z_EEBB3494_19E2_4452_A99A_1005FEDF31CA_.wvu.FilterData" localSheetId="1" hidden="1">'План закупок'!$A$5:$AJ$29</definedName>
    <definedName name="Z_F26A8A81_1DE6_4A2D_972E_B0189E760D46_.wvu.FilterData" localSheetId="1" hidden="1">'План закупок'!$A$5:$AJ$29</definedName>
    <definedName name="Z_F480FDE3_1787_43BB_8E7B_0F520074085B_.wvu.Cols" localSheetId="1" hidden="1">'План закупок'!$C:$E,'План закупок'!$I:$M</definedName>
    <definedName name="Z_F480FDE3_1787_43BB_8E7B_0F520074085B_.wvu.FilterData" localSheetId="1" hidden="1">'План закупок'!$G$1:$G$35</definedName>
    <definedName name="Z_F6128247_7E81_45A5_99CD_3B507327FC4C_.wvu.FilterData" localSheetId="1" hidden="1">'План закупок'!$A$5:$AJ$29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N17" i="3" l="1"/>
  <c r="S16" i="2"/>
  <c r="S16" i="3"/>
  <c r="M16" i="3"/>
  <c r="S15" i="3"/>
  <c r="M15" i="3"/>
  <c r="S14" i="3"/>
  <c r="M14" i="3"/>
  <c r="M13" i="3"/>
  <c r="M12" i="3"/>
  <c r="M11" i="3"/>
  <c r="M10" i="3"/>
  <c r="M17" i="3" s="1"/>
  <c r="N15" i="2" l="1"/>
  <c r="N12" i="2"/>
  <c r="N29" i="2" l="1"/>
  <c r="S14" i="2"/>
  <c r="M14" i="2" l="1"/>
  <c r="M11" i="2" l="1"/>
  <c r="M12" i="2" s="1"/>
  <c r="M13" i="2" l="1"/>
  <c r="M15" i="2" s="1"/>
  <c r="S13" i="2" l="1"/>
  <c r="M26" i="2"/>
  <c r="M27" i="2"/>
  <c r="M28" i="2"/>
  <c r="M25" i="2"/>
  <c r="S21" i="2" l="1"/>
  <c r="S20" i="2"/>
  <c r="S23" i="2" l="1"/>
  <c r="S17" i="2"/>
  <c r="M23" i="2" l="1"/>
  <c r="M24" i="2"/>
  <c r="M17" i="2" l="1"/>
  <c r="M16" i="2" l="1"/>
  <c r="M18" i="2"/>
  <c r="M19" i="2"/>
  <c r="M20" i="2"/>
  <c r="M21" i="2"/>
  <c r="M29" i="2" l="1"/>
</calcChain>
</file>

<file path=xl/sharedStrings.xml><?xml version="1.0" encoding="utf-8"?>
<sst xmlns="http://schemas.openxmlformats.org/spreadsheetml/2006/main" count="610" uniqueCount="206">
  <si>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</si>
  <si>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</si>
  <si>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</si>
  <si>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</si>
  <si>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</si>
  <si>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</si>
  <si>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</si>
  <si>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</si>
  <si>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</si>
  <si>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</si>
  <si>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</si>
  <si>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</si>
  <si>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</si>
  <si>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</si>
  <si>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</si>
  <si>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</si>
  <si>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</si>
  <si>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</si>
  <si>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</si>
  <si>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</si>
  <si>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</si>
  <si>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</si>
  <si>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</si>
  <si>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</si>
  <si>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</si>
  <si>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</si>
  <si>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</si>
  <si>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</si>
  <si>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</si>
  <si>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</si>
  <si>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</si>
  <si>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</si>
  <si>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</si>
  <si>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</si>
  <si>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</si>
  <si>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</si>
  <si>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</si>
  <si>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</si>
  <si>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</si>
  <si>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</si>
  <si>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</si>
  <si>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</si>
  <si>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</si>
  <si>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Оказание услуг по стирке белья</t>
  </si>
  <si>
    <t>53401000000</t>
  </si>
  <si>
    <t>Оренбургская область, г. Оренбург</t>
  </si>
  <si>
    <t>Санаторий-профилакторий "Солнечный"</t>
  </si>
  <si>
    <t>Оказание услуг</t>
  </si>
  <si>
    <t>МТРиО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</si>
  <si>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</si>
  <si>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</si>
  <si>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</si>
  <si>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</si>
  <si>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</si>
  <si>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</si>
  <si>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</si>
  <si>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</si>
  <si>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</si>
  <si>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</si>
  <si>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</si>
  <si>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</si>
  <si>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</si>
  <si>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</si>
  <si>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</si>
  <si>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шт.</t>
  </si>
  <si>
    <t>Соответствие ТЗ</t>
  </si>
  <si>
    <t>АО "Санаторий-профилакторий "Солнечный"</t>
  </si>
  <si>
    <t>Договор поставки</t>
  </si>
  <si>
    <t>3</t>
  </si>
  <si>
    <t>Поставка игр и игрушек</t>
  </si>
  <si>
    <t>* - в закупочной процедуре могут участовать любые участники</t>
  </si>
  <si>
    <t>Маркетинговые исследования</t>
  </si>
  <si>
    <t>Поставка спортивных товаров и инвентаря</t>
  </si>
  <si>
    <t>услуги</t>
  </si>
  <si>
    <t>Утвержден решением Совета директоров АО "Санаторий-профилакторий "Солнечный" __.__.20__ г. (протокол от __.__.20__ г. № ___)</t>
  </si>
  <si>
    <t>И.о. генерального директора                                                                        Л.В. Мазуровская</t>
  </si>
  <si>
    <t>Начальник ПЭО                                                                                                   А.А. Косарев</t>
  </si>
  <si>
    <t>Себестоимость</t>
  </si>
  <si>
    <t xml:space="preserve">3. Ремонт и техническое обслуживание </t>
  </si>
  <si>
    <t xml:space="preserve">8. Прочие закупки </t>
  </si>
  <si>
    <t>Поставка средств связи</t>
  </si>
  <si>
    <t>Поставка ковриков и занавесов для ванн</t>
  </si>
  <si>
    <t>8</t>
  </si>
  <si>
    <t>Поставка медицинской мебели</t>
  </si>
  <si>
    <t>Поставка строительного материала на 2 полугодие</t>
  </si>
  <si>
    <t>1</t>
  </si>
  <si>
    <t>876</t>
  </si>
  <si>
    <t>796</t>
  </si>
  <si>
    <t>39</t>
  </si>
  <si>
    <t>68</t>
  </si>
  <si>
    <t>75</t>
  </si>
  <si>
    <t>76</t>
  </si>
  <si>
    <t>96.01.19</t>
  </si>
  <si>
    <t>20.41.32.110</t>
  </si>
  <si>
    <t>32.30.15.299</t>
  </si>
  <si>
    <t>32.40.</t>
  </si>
  <si>
    <t>58.14.19.000</t>
  </si>
  <si>
    <t xml:space="preserve"> 17.40.15.112</t>
  </si>
  <si>
    <t xml:space="preserve">32.50.30.110  </t>
  </si>
  <si>
    <t>85.21.12.000</t>
  </si>
  <si>
    <t>26.30.11.120</t>
  </si>
  <si>
    <t>96.01</t>
  </si>
  <si>
    <t>20.41.</t>
  </si>
  <si>
    <t>32.30</t>
  </si>
  <si>
    <t>32.40</t>
  </si>
  <si>
    <t>58.14</t>
  </si>
  <si>
    <t>17.40</t>
  </si>
  <si>
    <t>32.50</t>
  </si>
  <si>
    <t>85.21</t>
  </si>
  <si>
    <t>26.30</t>
  </si>
  <si>
    <t>неэлектронная</t>
  </si>
  <si>
    <t>166</t>
  </si>
  <si>
    <t xml:space="preserve">876 </t>
  </si>
  <si>
    <t>СЦ</t>
  </si>
  <si>
    <t>Поставка мяса на 2 квартал 2020 год</t>
  </si>
  <si>
    <t>Поставка овощей на 2 квартал 2020 год</t>
  </si>
  <si>
    <t>Поставка металлических изделий и труб</t>
  </si>
  <si>
    <t>Поставка чистящих и моющих средств на 2 полугодие 2020 г.</t>
  </si>
  <si>
    <t>-</t>
  </si>
  <si>
    <t>ЗК</t>
  </si>
  <si>
    <t>96</t>
  </si>
  <si>
    <t>98</t>
  </si>
  <si>
    <t>104</t>
  </si>
  <si>
    <t>107</t>
  </si>
  <si>
    <t>110</t>
  </si>
  <si>
    <t>128</t>
  </si>
  <si>
    <t>134</t>
  </si>
  <si>
    <t>135</t>
  </si>
  <si>
    <t xml:space="preserve">Специалист по закупкам                                                                                 Т.И. Паулова                                    </t>
  </si>
  <si>
    <t>52.46</t>
  </si>
  <si>
    <t>52.46.16.190</t>
  </si>
  <si>
    <t>10.11.11</t>
  </si>
  <si>
    <t>10.1</t>
  </si>
  <si>
    <t>01.13.90.000</t>
  </si>
  <si>
    <t>03.13.</t>
  </si>
  <si>
    <t>25.99.29</t>
  </si>
  <si>
    <t>25.99.</t>
  </si>
  <si>
    <t>117</t>
  </si>
  <si>
    <t>ВСЕГО :</t>
  </si>
  <si>
    <t>электронная на ЕЭТП</t>
  </si>
  <si>
    <t>кг</t>
  </si>
  <si>
    <t>2018</t>
  </si>
  <si>
    <t>2023</t>
  </si>
  <si>
    <t>2028</t>
  </si>
  <si>
    <t>Оказание услуг по повышению квалификации медицинских работников "Организации сестринского дела"</t>
  </si>
  <si>
    <r>
      <t>изменение стоимости лота</t>
    </r>
    <r>
      <rPr>
        <sz val="12"/>
        <color rgb="FFFF0000"/>
        <rFont val="Times New Roman"/>
        <family val="1"/>
        <charset val="204"/>
      </rPr>
      <t xml:space="preserve"> (-8,00) </t>
    </r>
  </si>
  <si>
    <r>
      <t xml:space="preserve">изменение стоимости лота  </t>
    </r>
    <r>
      <rPr>
        <sz val="12"/>
        <color rgb="FFFF0000"/>
        <rFont val="Times New Roman"/>
        <family val="1"/>
        <charset val="204"/>
      </rPr>
      <t>(-10,00)</t>
    </r>
  </si>
  <si>
    <r>
      <t>изменение стоимости лота на</t>
    </r>
    <r>
      <rPr>
        <sz val="12"/>
        <color rgb="FFFF0000"/>
        <rFont val="Times New Roman"/>
        <family val="1"/>
        <charset val="204"/>
      </rPr>
      <t xml:space="preserve"> -20,00</t>
    </r>
  </si>
  <si>
    <r>
      <t xml:space="preserve">изменение название лота, добавленно слово </t>
    </r>
    <r>
      <rPr>
        <sz val="12"/>
        <color rgb="FFFF0000"/>
        <rFont val="Times New Roman"/>
        <family val="1"/>
        <charset val="204"/>
      </rPr>
      <t>(переодическое)</t>
    </r>
  </si>
  <si>
    <t xml:space="preserve">перенести сроки закупки на 4 квартал </t>
  </si>
  <si>
    <t xml:space="preserve">пометить на удаление </t>
  </si>
  <si>
    <r>
      <t>изменение стоимости лота</t>
    </r>
    <r>
      <rPr>
        <sz val="12"/>
        <color rgb="FFFF0000"/>
        <rFont val="Times New Roman"/>
        <family val="1"/>
        <charset val="204"/>
      </rPr>
      <t xml:space="preserve"> ( -29,00)</t>
    </r>
  </si>
  <si>
    <r>
      <t>изменение стоимости лота</t>
    </r>
    <r>
      <rPr>
        <sz val="12"/>
        <color rgb="FFFF0000"/>
        <rFont val="Times New Roman"/>
        <family val="1"/>
        <charset val="204"/>
      </rPr>
      <t xml:space="preserve"> ( -25,00)</t>
    </r>
  </si>
  <si>
    <t>пометить на удаления</t>
  </si>
  <si>
    <t>Посмотреть План обучения сумма 41,40  -(-13000 руб. (обучение провели ВП в 2019г. )</t>
  </si>
  <si>
    <r>
      <t>изменение стоимости лота на</t>
    </r>
    <r>
      <rPr>
        <sz val="12"/>
        <color rgb="FFFF0000"/>
        <rFont val="Times New Roman"/>
        <family val="1"/>
        <charset val="204"/>
      </rPr>
      <t xml:space="preserve"> -30,00 и сроков  на более поздние даты </t>
    </r>
  </si>
  <si>
    <t>Закупка признана несостоявшаяса п.п. 7.5.1 (1 заявка), повторно не объявлялась введу сложившейся ситуации "всемирной пондемии" и помеченная на удаление.</t>
  </si>
  <si>
    <t>130</t>
  </si>
  <si>
    <t>Поставка новогодних украшений</t>
  </si>
  <si>
    <t>01.19</t>
  </si>
  <si>
    <t>01.19.2</t>
  </si>
  <si>
    <t>151</t>
  </si>
  <si>
    <t>152</t>
  </si>
  <si>
    <t>153</t>
  </si>
  <si>
    <t>154</t>
  </si>
  <si>
    <t xml:space="preserve">Поставка ящика для песка </t>
  </si>
  <si>
    <t>13</t>
  </si>
  <si>
    <t xml:space="preserve">Поставка двери металической противопожарной </t>
  </si>
  <si>
    <t>Добавить лот по устранению замечаний</t>
  </si>
  <si>
    <t>Корректировка № 1 на 2020 г., для нужд АО "СП "Солнечный"</t>
  </si>
  <si>
    <t>2</t>
  </si>
  <si>
    <t>2012</t>
  </si>
  <si>
    <t>работы</t>
  </si>
  <si>
    <t xml:space="preserve">ПИР. Выполнение работ по разработке комплекта рабочей документации на реконструкцию второго этажа в 4-этажном спальном корпусе с подвалом, литер Е2 </t>
  </si>
  <si>
    <t>71.12.</t>
  </si>
  <si>
    <t>71.12.19.000</t>
  </si>
  <si>
    <t>Амортизация</t>
  </si>
  <si>
    <t>ЗП</t>
  </si>
  <si>
    <t xml:space="preserve">Разработка комплекта рабочей документации на реконструкцию второго этажа этажа в 4-этажном спальном корпусе с подвалом, литер Е2 </t>
  </si>
  <si>
    <t>пометить на удаление</t>
  </si>
  <si>
    <t xml:space="preserve">2. Реконструкция и техническое перевооружение </t>
  </si>
  <si>
    <t>СМР. Выполенние строительных работам по устройству теневого навеса на Б/О "Энергетик"</t>
  </si>
  <si>
    <t>42.21.</t>
  </si>
  <si>
    <t>43.21.10</t>
  </si>
  <si>
    <t>СМР по устройству теневого навеса на Б/О "Энергетик"</t>
  </si>
  <si>
    <t>СМР.  строительные работы по пожарному проезду и развороту площади на территории АО "Санаторий - профилакторий" "Солнечный"</t>
  </si>
  <si>
    <t>24.10.</t>
  </si>
  <si>
    <t>2020-2021</t>
  </si>
  <si>
    <t xml:space="preserve">перенос сроков на 2 квартал, т.к. срок действия предыдущего договора распространяется до 30.06.2021г. </t>
  </si>
  <si>
    <t>Поставка двери ПВХ с доводчиками</t>
  </si>
  <si>
    <t xml:space="preserve">Корректировка № 1 к ПЗ 2020г. </t>
  </si>
  <si>
    <t>Выполнение работ по установки АПС в подвальном помещении технического персонала</t>
  </si>
  <si>
    <t>Оказание услуг периодической подписке на печатные издания 2 полугодия</t>
  </si>
  <si>
    <t>16.24</t>
  </si>
  <si>
    <t>16.24.3</t>
  </si>
  <si>
    <t>43.32</t>
  </si>
  <si>
    <t>ПИР и СМР. Выполнение строительных работ на устройство пожарного проезда  вдоль 1 корпуса с  разворотной площадкой на территории АО "Санаторий - профилакторий" "Солнечный"</t>
  </si>
  <si>
    <t>80.20.10.</t>
  </si>
  <si>
    <t>Оказание услуг по замене фискального накопителя и кода активации "Такском"</t>
  </si>
  <si>
    <t>Поставка линолеума и комплектующих</t>
  </si>
  <si>
    <t>14</t>
  </si>
  <si>
    <t>81.30</t>
  </si>
  <si>
    <t>43.21.10.140</t>
  </si>
  <si>
    <t>45.23.12.140</t>
  </si>
  <si>
    <t>22.23</t>
  </si>
  <si>
    <t>22.23.15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</si>
</sst>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#,##0.00\ _₽"/>
    <numFmt numFmtId="183" formatCode="[$-419]mmmm;@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0315">
    <xf numFmtId="183" fontId="0" fillId="0" borderId="0"/>
    <xf numFmtId="183" fontId="4" fillId="0" borderId="0"/>
    <xf numFmtId="183" fontId="4" fillId="0" borderId="0"/>
    <xf numFmtId="183" fontId="2" fillId="0" borderId="0"/>
    <xf numFmtId="183" fontId="8" fillId="0" borderId="0"/>
    <xf numFmtId="183" fontId="9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7" fillId="0" borderId="0"/>
    <xf numFmtId="183" fontId="6" fillId="0" borderId="0"/>
    <xf numFmtId="183" fontId="10" fillId="0" borderId="0"/>
    <xf numFmtId="183" fontId="2" fillId="0" borderId="0"/>
    <xf numFmtId="183" fontId="3" fillId="0" borderId="0"/>
    <xf numFmtId="183" fontId="11" fillId="0" borderId="0"/>
    <xf numFmtId="183" fontId="6" fillId="0" borderId="0"/>
    <xf numFmtId="183" fontId="2" fillId="0" borderId="0"/>
    <xf numFmtId="183" fontId="1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4" fillId="0" borderId="0"/>
    <xf numFmtId="183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6" fillId="0" borderId="0"/>
    <xf numFmtId="183" fontId="6" fillId="0" borderId="0"/>
    <xf numFmtId="4" fontId="14" fillId="3" borderId="2" applyNumberFormat="0" applyProtection="0">
      <alignment horizontal="left" vertical="center" indent="1"/>
    </xf>
    <xf numFmtId="183" fontId="1" fillId="0" borderId="0"/>
    <xf numFmtId="183" fontId="1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4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18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2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6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0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34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66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3" fontId="41" fillId="0" borderId="0" applyFon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0" fillId="0" borderId="0"/>
    <xf numFmtId="183" fontId="51" fillId="0" borderId="0"/>
    <xf numFmtId="183" fontId="4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3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3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3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3" fontId="62" fillId="68" borderId="0"/>
    <xf numFmtId="49" fontId="63" fillId="68" borderId="0"/>
    <xf numFmtId="49" fontId="64" fillId="68" borderId="25"/>
    <xf numFmtId="49" fontId="64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1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5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19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3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27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4" fillId="7" borderId="7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5" fillId="8" borderId="8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26" fillId="8" borderId="7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70" fillId="0" borderId="0" applyBorder="0">
      <alignment horizontal="center" vertical="center" wrapText="1"/>
    </xf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19" fillId="0" borderId="4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0" fillId="0" borderId="5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6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16" fillId="0" borderId="12" applyNumberFormat="0" applyFill="0" applyAlignment="0" applyProtection="0"/>
    <xf numFmtId="3" fontId="72" fillId="0" borderId="1" applyBorder="0">
      <alignment vertical="center"/>
    </xf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28" fillId="9" borderId="10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23" fillId="6" borderId="0" applyNumberFormat="0" applyBorder="0" applyAlignment="0" applyProtection="0"/>
    <xf numFmtId="183" fontId="2" fillId="0" borderId="0"/>
    <xf numFmtId="183" fontId="2" fillId="0" borderId="0"/>
    <xf numFmtId="170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7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0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7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27" fillId="0" borderId="9" applyNumberFormat="0" applyFill="0" applyAlignment="0" applyProtection="0"/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2" fillId="2" borderId="0" applyNumberFormat="0" applyBorder="0" applyAlignment="0" applyProtection="0"/>
    <xf numFmtId="171" fontId="33" fillId="0" borderId="0">
      <protection locked="0"/>
    </xf>
    <xf numFmtId="183" fontId="17" fillId="0" borderId="1" applyBorder="0">
      <alignment horizontal="center" vertical="center" wrapText="1"/>
    </xf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1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4" fillId="57" borderId="23" applyNumberFormat="0" applyProtection="0">
      <alignment horizontal="left" vertical="top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183" fontId="56" fillId="66" borderId="23" applyNumberFormat="0" applyProtection="0">
      <alignment horizontal="left" vertical="top" indent="1"/>
    </xf>
    <xf numFmtId="183" fontId="56" fillId="58" borderId="23" applyNumberFormat="0" applyProtection="0">
      <alignment horizontal="left" vertical="top" indent="1"/>
    </xf>
    <xf numFmtId="183" fontId="62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70" fillId="0" borderId="0" applyBorder="0">
      <alignment horizontal="center" vertical="center" wrapText="1"/>
    </xf>
    <xf numFmtId="183" fontId="71" fillId="0" borderId="28" applyBorder="0">
      <alignment horizontal="center" vertical="center" wrapText="1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68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" fillId="0" borderId="0"/>
    <xf numFmtId="183" fontId="3" fillId="0" borderId="0"/>
    <xf numFmtId="183" fontId="17" fillId="0" borderId="0"/>
    <xf numFmtId="183" fontId="17" fillId="0" borderId="0"/>
    <xf numFmtId="183" fontId="2" fillId="0" borderId="0"/>
    <xf numFmtId="183" fontId="17" fillId="0" borderId="0"/>
    <xf numFmtId="183" fontId="17" fillId="0" borderId="0"/>
    <xf numFmtId="183" fontId="3" fillId="0" borderId="0"/>
    <xf numFmtId="183" fontId="3" fillId="0" borderId="0"/>
    <xf numFmtId="183" fontId="17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7" fillId="0" borderId="0"/>
    <xf numFmtId="183" fontId="3" fillId="0" borderId="0"/>
    <xf numFmtId="183" fontId="1" fillId="0" borderId="0"/>
    <xf numFmtId="183" fontId="9" fillId="0" borderId="0"/>
    <xf numFmtId="183" fontId="9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" fillId="0" borderId="0"/>
    <xf numFmtId="183" fontId="3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3" fillId="0" borderId="0"/>
    <xf numFmtId="183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0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/>
    <xf numFmtId="183" fontId="2" fillId="0" borderId="0"/>
    <xf numFmtId="183" fontId="87" fillId="0" borderId="0" applyNumberFormat="0" applyFill="0" applyBorder="0" applyAlignment="0" applyProtection="0"/>
    <xf numFmtId="0" fontId="9" fillId="10" borderId="11" applyNumberFormat="0" applyFont="0" applyAlignment="0" applyProtection="0"/>
    <xf numFmtId="183" fontId="6" fillId="0" borderId="0"/>
  </cellStyleXfs>
  <cellXfs count="272">
    <xf numFmtId="183" fontId="0" fillId="0" borderId="0" xfId="0"/>
    <xf numFmtId="183" fontId="83" fillId="0" borderId="0" xfId="0" applyFont="1" applyAlignment="1">
      <alignment horizontal="justify" vertical="center"/>
    </xf>
    <xf numFmtId="183" fontId="0" fillId="0" borderId="0" xfId="0" applyAlignment="1">
      <alignment horizontal="center" vertical="center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6" fillId="0" borderId="0" xfId="0" applyFont="1"/>
    <xf numFmtId="183" fontId="83" fillId="75" borderId="0" xfId="0" applyFont="1" applyFill="1" applyAlignment="1">
      <alignment horizontal="center" vertical="center"/>
    </xf>
    <xf numFmtId="183" fontId="83" fillId="0" borderId="0" xfId="0" applyFont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3" fontId="83" fillId="75" borderId="0" xfId="0" applyFont="1" applyFill="1"/>
    <xf numFmtId="183" fontId="83" fillId="0" borderId="0" xfId="0" applyFont="1"/>
    <xf numFmtId="183" fontId="83" fillId="0" borderId="0" xfId="0" applyFont="1" applyFill="1" applyBorder="1"/>
    <xf numFmtId="183" fontId="83" fillId="0" borderId="0" xfId="0" applyFont="1" applyFill="1"/>
    <xf numFmtId="182" fontId="83" fillId="0" borderId="0" xfId="0" applyNumberFormat="1" applyFont="1" applyFill="1" applyAlignment="1">
      <alignment horizontal="center" vertical="center"/>
    </xf>
    <xf numFmtId="183" fontId="83" fillId="75" borderId="0" xfId="0" applyFont="1" applyFill="1" applyAlignment="1">
      <alignment horizontal="center"/>
    </xf>
    <xf numFmtId="183" fontId="83" fillId="0" borderId="0" xfId="0" applyFont="1" applyFill="1" applyAlignment="1">
      <alignment horizontal="center"/>
    </xf>
    <xf numFmtId="1" fontId="84" fillId="0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0" borderId="34" xfId="59048" applyNumberFormat="1" applyFont="1" applyFill="1" applyBorder="1" applyAlignment="1" applyProtection="1">
      <alignment horizontal="center" vertical="center" wrapText="1"/>
      <protection locked="0"/>
    </xf>
    <xf numFmtId="1" fontId="84" fillId="0" borderId="36" xfId="59048" applyNumberFormat="1" applyFont="1" applyFill="1" applyBorder="1" applyAlignment="1" applyProtection="1">
      <alignment horizontal="center" vertical="center" wrapText="1"/>
      <protection locked="0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3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3" fontId="83" fillId="0" borderId="0" xfId="0" applyFont="1" applyFill="1" applyAlignment="1"/>
    <xf numFmtId="183" fontId="91" fillId="0" borderId="0" xfId="0" applyFont="1" applyFill="1" applyAlignment="1">
      <alignment horizontal="left" vertical="center"/>
    </xf>
    <xf numFmtId="183" fontId="83" fillId="0" borderId="0" xfId="0" applyFont="1" applyFill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/>
    <xf numFmtId="183" fontId="83" fillId="75" borderId="0" xfId="0" applyFont="1" applyFill="1" applyAlignment="1"/>
    <xf numFmtId="183" fontId="91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1" xfId="0" applyNumberFormat="1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/>
    </xf>
    <xf numFmtId="4" fontId="83" fillId="75" borderId="1" xfId="0" applyNumberFormat="1" applyFont="1" applyFill="1" applyBorder="1" applyAlignment="1">
      <alignment horizontal="center" vertical="center"/>
    </xf>
    <xf numFmtId="4" fontId="88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2" fontId="83" fillId="75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vertical="center"/>
    </xf>
    <xf numFmtId="49" fontId="88" fillId="75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/>
    </xf>
    <xf numFmtId="183" fontId="83" fillId="75" borderId="0" xfId="0" applyNumberFormat="1" applyFont="1" applyFill="1" applyBorder="1" applyAlignment="1">
      <alignment horizontal="center" vertical="center"/>
    </xf>
    <xf numFmtId="183" fontId="84" fillId="75" borderId="0" xfId="0" applyNumberFormat="1" applyFont="1" applyFill="1" applyBorder="1" applyAlignment="1">
      <alignment horizontal="center" vertical="center" wrapText="1"/>
    </xf>
    <xf numFmtId="183" fontId="88" fillId="75" borderId="0" xfId="0" applyNumberFormat="1" applyFont="1" applyFill="1" applyBorder="1" applyAlignment="1">
      <alignment horizontal="center" vertical="center" wrapText="1"/>
    </xf>
    <xf numFmtId="183" fontId="83" fillId="75" borderId="0" xfId="0" applyNumberFormat="1" applyFont="1" applyFill="1" applyBorder="1" applyAlignment="1">
      <alignment horizontal="center" vertical="center" wrapText="1"/>
    </xf>
    <xf numFmtId="183" fontId="84" fillId="75" borderId="0" xfId="8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>
      <alignment horizontal="center" vertical="center"/>
    </xf>
    <xf numFmtId="183" fontId="84" fillId="75" borderId="0" xfId="0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/>
    </xf>
    <xf numFmtId="183" fontId="83" fillId="75" borderId="1" xfId="0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14" fontId="88" fillId="75" borderId="1" xfId="0" applyNumberFormat="1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/>
    </xf>
    <xf numFmtId="14" fontId="88" fillId="75" borderId="1" xfId="0" applyNumberFormat="1" applyFont="1" applyFill="1" applyBorder="1" applyAlignment="1">
      <alignment horizontal="center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/>
    <xf numFmtId="14" fontId="83" fillId="75" borderId="1" xfId="0" applyNumberFormat="1" applyFont="1" applyFill="1" applyBorder="1" applyAlignment="1">
      <alignment horizontal="center" vertical="center" wrapText="1"/>
    </xf>
    <xf numFmtId="183" fontId="84" fillId="75" borderId="0" xfId="8" applyFont="1" applyFill="1" applyBorder="1" applyAlignment="1">
      <alignment horizontal="center" vertical="center" wrapText="1"/>
    </xf>
    <xf numFmtId="49" fontId="84" fillId="75" borderId="0" xfId="0" applyNumberFormat="1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 vertical="center" wrapText="1"/>
    </xf>
    <xf numFmtId="183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4" fontId="88" fillId="75" borderId="0" xfId="0" applyNumberFormat="1" applyFont="1" applyFill="1" applyBorder="1" applyAlignment="1">
      <alignment horizontal="center" vertical="center"/>
    </xf>
    <xf numFmtId="14" fontId="83" fillId="75" borderId="0" xfId="0" applyNumberFormat="1" applyFont="1" applyFill="1" applyBorder="1" applyAlignment="1">
      <alignment horizontal="center" vertical="center"/>
    </xf>
    <xf numFmtId="14" fontId="88" fillId="75" borderId="0" xfId="0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3" fontId="83" fillId="75" borderId="0" xfId="0" applyFont="1" applyFill="1" applyBorder="1"/>
    <xf numFmtId="183" fontId="83" fillId="0" borderId="0" xfId="0" applyFont="1" applyFill="1" applyAlignment="1">
      <alignment wrapText="1"/>
    </xf>
    <xf numFmtId="183" fontId="83" fillId="0" borderId="0" xfId="0" applyFont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183" fontId="83" fillId="75" borderId="0" xfId="8" applyFont="1" applyFill="1" applyBorder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83" fontId="83" fillId="75" borderId="0" xfId="8" applyNumberFormat="1" applyFont="1" applyFill="1" applyBorder="1" applyAlignment="1">
      <alignment horizontal="center" vertical="center" wrapText="1"/>
    </xf>
    <xf numFmtId="2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9" fontId="83" fillId="75" borderId="0" xfId="8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 wrapText="1"/>
    </xf>
    <xf numFmtId="49" fontId="83" fillId="75" borderId="31" xfId="0" applyNumberFormat="1" applyFont="1" applyFill="1" applyBorder="1" applyAlignment="1">
      <alignment horizontal="center" vertical="center" wrapText="1"/>
    </xf>
    <xf numFmtId="0" fontId="83" fillId="75" borderId="31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0" fontId="8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0" applyNumberFormat="1" applyFont="1" applyFill="1" applyBorder="1" applyAlignment="1">
      <alignment horizontal="center" vertical="center"/>
    </xf>
    <xf numFmtId="183" fontId="84" fillId="75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183" fontId="88" fillId="75" borderId="1" xfId="0" applyNumberFormat="1" applyFont="1" applyFill="1" applyBorder="1" applyAlignment="1">
      <alignment horizontal="center" vertical="center" wrapText="1"/>
    </xf>
    <xf numFmtId="183" fontId="83" fillId="0" borderId="0" xfId="0" applyFont="1" applyFill="1" applyBorder="1" applyAlignment="1">
      <alignment horizontal="center" vertical="center"/>
    </xf>
    <xf numFmtId="183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1" xfId="0" applyNumberFormat="1" applyFont="1" applyFill="1" applyBorder="1" applyAlignment="1">
      <alignment horizontal="center" vertical="center" wrapText="1"/>
    </xf>
    <xf numFmtId="183" fontId="83" fillId="76" borderId="1" xfId="0" applyFont="1" applyFill="1" applyBorder="1" applyAlignment="1">
      <alignment horizontal="center" vertical="center"/>
    </xf>
    <xf numFmtId="183" fontId="83" fillId="76" borderId="31" xfId="0" applyFont="1" applyFill="1" applyBorder="1" applyAlignment="1">
      <alignment horizontal="center" vertical="center" wrapText="1"/>
    </xf>
    <xf numFmtId="183" fontId="84" fillId="76" borderId="31" xfId="0" applyFont="1" applyFill="1" applyBorder="1" applyAlignment="1">
      <alignment horizontal="center" vertical="center" wrapText="1"/>
    </xf>
    <xf numFmtId="4" fontId="90" fillId="76" borderId="1" xfId="0" applyNumberFormat="1" applyFont="1" applyFill="1" applyBorder="1" applyAlignment="1">
      <alignment horizontal="center" vertical="center"/>
    </xf>
    <xf numFmtId="2" fontId="90" fillId="76" borderId="31" xfId="0" applyNumberFormat="1" applyFont="1" applyFill="1" applyBorder="1" applyAlignment="1">
      <alignment horizontal="center" vertical="center"/>
    </xf>
    <xf numFmtId="183" fontId="83" fillId="76" borderId="31" xfId="0" applyFont="1" applyFill="1" applyBorder="1" applyAlignment="1">
      <alignment horizontal="center" vertical="center"/>
    </xf>
    <xf numFmtId="14" fontId="83" fillId="76" borderId="31" xfId="0" applyNumberFormat="1" applyFont="1" applyFill="1" applyBorder="1" applyAlignment="1">
      <alignment horizontal="center" vertical="center"/>
    </xf>
    <xf numFmtId="14" fontId="88" fillId="76" borderId="1" xfId="0" applyNumberFormat="1" applyFont="1" applyFill="1" applyBorder="1" applyAlignment="1">
      <alignment horizontal="center" vertical="center"/>
    </xf>
    <xf numFmtId="183" fontId="83" fillId="76" borderId="31" xfId="0" applyNumberFormat="1" applyFont="1" applyFill="1" applyBorder="1" applyAlignment="1">
      <alignment horizontal="center" vertical="center"/>
    </xf>
    <xf numFmtId="183" fontId="83" fillId="76" borderId="1" xfId="0" applyFont="1" applyFill="1" applyBorder="1"/>
    <xf numFmtId="14" fontId="84" fillId="76" borderId="1" xfId="0" applyNumberFormat="1" applyFont="1" applyFill="1" applyBorder="1" applyAlignment="1">
      <alignment horizontal="center" vertical="center"/>
    </xf>
    <xf numFmtId="14" fontId="88" fillId="76" borderId="1" xfId="0" applyNumberFormat="1" applyFont="1" applyFill="1" applyBorder="1" applyAlignment="1">
      <alignment horizontal="center" vertical="center" wrapText="1"/>
    </xf>
    <xf numFmtId="183" fontId="83" fillId="76" borderId="31" xfId="0" applyNumberFormat="1" applyFont="1" applyFill="1" applyBorder="1" applyAlignment="1">
      <alignment horizontal="center" vertical="center" wrapText="1"/>
    </xf>
    <xf numFmtId="4" fontId="89" fillId="76" borderId="1" xfId="0" applyNumberFormat="1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wrapText="1"/>
    </xf>
    <xf numFmtId="183" fontId="83" fillId="75" borderId="1" xfId="60314" applyFont="1" applyFill="1" applyBorder="1" applyAlignment="1">
      <alignment horizontal="center" vertical="center" wrapText="1"/>
    </xf>
    <xf numFmtId="183" fontId="83" fillId="75" borderId="1" xfId="0" applyNumberFormat="1" applyFont="1" applyFill="1" applyBorder="1" applyAlignment="1">
      <alignment horizontal="center" vertical="center" wrapText="1"/>
    </xf>
    <xf numFmtId="183" fontId="83" fillId="76" borderId="40" xfId="0" applyFont="1" applyFill="1" applyBorder="1" applyAlignment="1">
      <alignment horizontal="center" vertical="center"/>
    </xf>
    <xf numFmtId="2" fontId="83" fillId="76" borderId="31" xfId="0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 wrapText="1"/>
    </xf>
    <xf numFmtId="4" fontId="83" fillId="75" borderId="31" xfId="0" applyNumberFormat="1" applyFont="1" applyFill="1" applyBorder="1" applyAlignment="1">
      <alignment horizontal="center" vertical="center"/>
    </xf>
    <xf numFmtId="4" fontId="83" fillId="75" borderId="31" xfId="0" applyNumberFormat="1" applyFont="1" applyFill="1" applyBorder="1" applyAlignment="1">
      <alignment horizontal="center" vertical="center" wrapText="1"/>
    </xf>
    <xf numFmtId="183" fontId="83" fillId="75" borderId="1" xfId="0" applyNumberFormat="1" applyFont="1" applyFill="1" applyBorder="1" applyAlignment="1">
      <alignment horizontal="center" vertical="center"/>
    </xf>
    <xf numFmtId="2" fontId="83" fillId="75" borderId="1" xfId="0" applyNumberFormat="1" applyFont="1" applyFill="1" applyBorder="1" applyAlignment="1">
      <alignment horizontal="center" vertical="center" wrapText="1"/>
    </xf>
    <xf numFmtId="183" fontId="84" fillId="75" borderId="1" xfId="8" applyFont="1" applyFill="1" applyBorder="1" applyAlignment="1">
      <alignment horizontal="center" vertical="center" wrapText="1"/>
    </xf>
    <xf numFmtId="183" fontId="84" fillId="75" borderId="1" xfId="8" applyNumberFormat="1" applyFont="1" applyFill="1" applyBorder="1" applyAlignment="1">
      <alignment horizontal="center" vertical="center" wrapText="1"/>
    </xf>
    <xf numFmtId="49" fontId="84" fillId="75" borderId="1" xfId="60312" applyNumberFormat="1" applyFont="1" applyFill="1" applyBorder="1" applyAlignment="1">
      <alignment horizontal="center" vertical="center"/>
    </xf>
    <xf numFmtId="183" fontId="94" fillId="0" borderId="0" xfId="0" applyFont="1" applyAlignment="1">
      <alignment horizontal="center" vertical="center"/>
    </xf>
    <xf numFmtId="2" fontId="94" fillId="0" borderId="1" xfId="0" applyNumberFormat="1" applyFont="1" applyBorder="1" applyAlignment="1">
      <alignment horizontal="center" vertical="center"/>
    </xf>
    <xf numFmtId="49" fontId="95" fillId="75" borderId="1" xfId="0" applyNumberFormat="1" applyFont="1" applyFill="1" applyBorder="1" applyAlignment="1">
      <alignment horizontal="center" vertical="center"/>
    </xf>
    <xf numFmtId="2" fontId="95" fillId="75" borderId="1" xfId="0" applyNumberFormat="1" applyFont="1" applyFill="1" applyBorder="1" applyAlignment="1">
      <alignment horizontal="center" vertical="center" wrapText="1"/>
    </xf>
    <xf numFmtId="49" fontId="83" fillId="77" borderId="1" xfId="0" applyNumberFormat="1" applyFont="1" applyFill="1" applyBorder="1" applyAlignment="1">
      <alignment horizontal="center" vertical="center" wrapText="1"/>
    </xf>
    <xf numFmtId="183" fontId="83" fillId="77" borderId="1" xfId="0" applyFont="1" applyFill="1" applyBorder="1" applyAlignment="1">
      <alignment horizontal="center" vertical="center" wrapText="1"/>
    </xf>
    <xf numFmtId="183" fontId="83" fillId="77" borderId="1" xfId="60314" applyFont="1" applyFill="1" applyBorder="1" applyAlignment="1">
      <alignment horizontal="center" vertical="center" wrapText="1"/>
    </xf>
    <xf numFmtId="183" fontId="83" fillId="77" borderId="1" xfId="0" applyNumberFormat="1" applyFont="1" applyFill="1" applyBorder="1" applyAlignment="1">
      <alignment horizontal="center" vertical="center" wrapText="1"/>
    </xf>
    <xf numFmtId="183" fontId="83" fillId="77" borderId="1" xfId="0" applyFont="1" applyFill="1" applyBorder="1" applyAlignment="1">
      <alignment horizontal="center" vertical="center"/>
    </xf>
    <xf numFmtId="4" fontId="83" fillId="77" borderId="1" xfId="0" applyNumberFormat="1" applyFont="1" applyFill="1" applyBorder="1" applyAlignment="1">
      <alignment horizontal="center" vertical="center"/>
    </xf>
    <xf numFmtId="4" fontId="83" fillId="77" borderId="1" xfId="0" applyNumberFormat="1" applyFont="1" applyFill="1" applyBorder="1" applyAlignment="1">
      <alignment horizontal="center" vertical="center" wrapText="1"/>
    </xf>
    <xf numFmtId="14" fontId="83" fillId="77" borderId="1" xfId="0" applyNumberFormat="1" applyFont="1" applyFill="1" applyBorder="1" applyAlignment="1">
      <alignment horizontal="center" vertical="center"/>
    </xf>
    <xf numFmtId="14" fontId="83" fillId="77" borderId="1" xfId="0" applyNumberFormat="1" applyFont="1" applyFill="1" applyBorder="1" applyAlignment="1">
      <alignment horizontal="center" vertical="center" wrapText="1"/>
    </xf>
    <xf numFmtId="49" fontId="83" fillId="77" borderId="1" xfId="0" applyNumberFormat="1" applyFont="1" applyFill="1" applyBorder="1" applyAlignment="1">
      <alignment horizontal="center" vertical="center"/>
    </xf>
    <xf numFmtId="0" fontId="83" fillId="77" borderId="1" xfId="0" applyNumberFormat="1" applyFont="1" applyFill="1" applyBorder="1" applyAlignment="1">
      <alignment horizontal="center" vertical="center" wrapText="1"/>
    </xf>
    <xf numFmtId="183" fontId="83" fillId="77" borderId="0" xfId="0" applyFont="1" applyFill="1" applyBorder="1" applyAlignment="1">
      <alignment horizontal="center" vertical="center" wrapText="1"/>
    </xf>
    <xf numFmtId="183" fontId="83" fillId="77" borderId="0" xfId="0" applyNumberFormat="1" applyFont="1" applyFill="1" applyBorder="1" applyAlignment="1">
      <alignment horizontal="center" vertical="center"/>
    </xf>
    <xf numFmtId="183" fontId="83" fillId="77" borderId="0" xfId="8" applyFont="1" applyFill="1" applyBorder="1" applyAlignment="1">
      <alignment horizontal="center" vertical="center" wrapText="1"/>
    </xf>
    <xf numFmtId="49" fontId="83" fillId="77" borderId="0" xfId="0" applyNumberFormat="1" applyFont="1" applyFill="1" applyBorder="1" applyAlignment="1">
      <alignment horizontal="center" vertical="center"/>
    </xf>
    <xf numFmtId="183" fontId="83" fillId="77" borderId="0" xfId="8" applyNumberFormat="1" applyFont="1" applyFill="1" applyBorder="1" applyAlignment="1">
      <alignment horizontal="center" vertical="center" wrapText="1"/>
    </xf>
    <xf numFmtId="2" fontId="83" fillId="77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7" borderId="0" xfId="0" applyNumberFormat="1" applyFont="1" applyFill="1" applyBorder="1" applyAlignment="1">
      <alignment horizontal="center" vertical="center"/>
    </xf>
    <xf numFmtId="183" fontId="83" fillId="77" borderId="0" xfId="0" applyFont="1" applyFill="1" applyBorder="1" applyAlignment="1">
      <alignment horizontal="center" vertical="center"/>
    </xf>
    <xf numFmtId="4" fontId="83" fillId="77" borderId="0" xfId="0" applyNumberFormat="1" applyFont="1" applyFill="1" applyBorder="1" applyAlignment="1">
      <alignment horizontal="center" vertical="center" wrapText="1"/>
    </xf>
    <xf numFmtId="14" fontId="83" fillId="77" borderId="0" xfId="0" applyNumberFormat="1" applyFont="1" applyFill="1" applyBorder="1" applyAlignment="1">
      <alignment horizontal="center" vertical="center"/>
    </xf>
    <xf numFmtId="183" fontId="83" fillId="77" borderId="0" xfId="0" applyNumberFormat="1" applyFont="1" applyFill="1" applyBorder="1" applyAlignment="1">
      <alignment horizontal="center" vertical="center" wrapText="1"/>
    </xf>
    <xf numFmtId="183" fontId="83" fillId="77" borderId="0" xfId="59048" applyNumberFormat="1" applyFont="1" applyFill="1" applyBorder="1" applyAlignment="1" applyProtection="1">
      <alignment horizontal="center" vertical="center" wrapText="1"/>
      <protection locked="0"/>
    </xf>
    <xf numFmtId="14" fontId="83" fillId="77" borderId="0" xfId="0" applyNumberFormat="1" applyFont="1" applyFill="1" applyBorder="1" applyAlignment="1">
      <alignment horizontal="center" vertical="center" wrapText="1"/>
    </xf>
    <xf numFmtId="49" fontId="83" fillId="77" borderId="0" xfId="8" applyNumberFormat="1" applyFont="1" applyFill="1" applyBorder="1" applyAlignment="1">
      <alignment horizontal="center" vertical="center"/>
    </xf>
    <xf numFmtId="183" fontId="83" fillId="77" borderId="0" xfId="0" applyFont="1" applyFill="1" applyBorder="1"/>
    <xf numFmtId="183" fontId="83" fillId="77" borderId="0" xfId="0" applyFont="1" applyFill="1"/>
    <xf numFmtId="4" fontId="84" fillId="77" borderId="1" xfId="0" applyNumberFormat="1" applyFont="1" applyFill="1" applyBorder="1" applyAlignment="1">
      <alignment horizontal="center" vertical="center"/>
    </xf>
    <xf numFmtId="183" fontId="83" fillId="77" borderId="1" xfId="8" applyFont="1" applyFill="1" applyBorder="1" applyAlignment="1">
      <alignment horizontal="center" vertical="center" wrapText="1"/>
    </xf>
    <xf numFmtId="49" fontId="83" fillId="77" borderId="1" xfId="8" applyNumberFormat="1" applyFont="1" applyFill="1" applyBorder="1" applyAlignment="1">
      <alignment horizontal="center" vertical="center"/>
    </xf>
    <xf numFmtId="183" fontId="83" fillId="77" borderId="1" xfId="8" applyNumberFormat="1" applyFont="1" applyFill="1" applyBorder="1" applyAlignment="1">
      <alignment horizontal="center" vertical="center" wrapText="1"/>
    </xf>
    <xf numFmtId="4" fontId="83" fillId="77" borderId="1" xfId="8" applyNumberFormat="1" applyFont="1" applyFill="1" applyBorder="1" applyAlignment="1">
      <alignment horizontal="center" vertical="center" wrapText="1"/>
    </xf>
    <xf numFmtId="14" fontId="83" fillId="77" borderId="1" xfId="8" applyNumberFormat="1" applyFont="1" applyFill="1" applyBorder="1" applyAlignment="1">
      <alignment horizontal="center" vertical="center"/>
    </xf>
    <xf numFmtId="183" fontId="83" fillId="77" borderId="1" xfId="0" applyFont="1" applyFill="1" applyBorder="1"/>
    <xf numFmtId="183" fontId="83" fillId="77" borderId="1" xfId="0" applyFont="1" applyFill="1" applyBorder="1" applyAlignment="1">
      <alignment wrapText="1"/>
    </xf>
    <xf numFmtId="183" fontId="83" fillId="77" borderId="0" xfId="0" applyFont="1" applyFill="1" applyAlignment="1">
      <alignment horizontal="center"/>
    </xf>
    <xf numFmtId="183" fontId="83" fillId="77" borderId="0" xfId="0" applyFont="1" applyFill="1" applyAlignment="1">
      <alignment wrapText="1"/>
    </xf>
    <xf numFmtId="49" fontId="84" fillId="77" borderId="1" xfId="0" applyNumberFormat="1" applyFont="1" applyFill="1" applyBorder="1" applyAlignment="1">
      <alignment horizontal="center" vertical="center" wrapText="1"/>
    </xf>
    <xf numFmtId="183" fontId="84" fillId="77" borderId="1" xfId="8" applyFont="1" applyFill="1" applyBorder="1" applyAlignment="1">
      <alignment horizontal="center" vertical="center" wrapText="1"/>
    </xf>
    <xf numFmtId="49" fontId="84" fillId="77" borderId="1" xfId="8" applyNumberFormat="1" applyFont="1" applyFill="1" applyBorder="1" applyAlignment="1">
      <alignment horizontal="center" vertical="center"/>
    </xf>
    <xf numFmtId="183" fontId="84" fillId="77" borderId="1" xfId="8" applyNumberFormat="1" applyFont="1" applyFill="1" applyBorder="1" applyAlignment="1">
      <alignment horizontal="center" vertical="center" wrapText="1"/>
    </xf>
    <xf numFmtId="183" fontId="84" fillId="77" borderId="1" xfId="0" applyFont="1" applyFill="1" applyBorder="1" applyAlignment="1">
      <alignment horizontal="center" vertical="center" wrapText="1"/>
    </xf>
    <xf numFmtId="183" fontId="84" fillId="77" borderId="1" xfId="0" applyFont="1" applyFill="1" applyBorder="1" applyAlignment="1">
      <alignment horizontal="center" vertical="center"/>
    </xf>
    <xf numFmtId="4" fontId="84" fillId="77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14" fontId="84" fillId="77" borderId="1" xfId="0" applyNumberFormat="1" applyFont="1" applyFill="1" applyBorder="1" applyAlignment="1">
      <alignment horizontal="center" vertical="center"/>
    </xf>
    <xf numFmtId="14" fontId="84" fillId="77" borderId="1" xfId="0" applyNumberFormat="1" applyFont="1" applyFill="1" applyBorder="1" applyAlignment="1">
      <alignment horizontal="center" vertical="center" wrapText="1"/>
    </xf>
    <xf numFmtId="14" fontId="88" fillId="77" borderId="1" xfId="0" applyNumberFormat="1" applyFont="1" applyFill="1" applyBorder="1" applyAlignment="1">
      <alignment horizontal="center" vertical="center"/>
    </xf>
    <xf numFmtId="49" fontId="88" fillId="77" borderId="1" xfId="0" applyNumberFormat="1" applyFont="1" applyFill="1" applyBorder="1" applyAlignment="1">
      <alignment horizontal="center" vertical="center" wrapText="1"/>
    </xf>
    <xf numFmtId="14" fontId="84" fillId="77" borderId="1" xfId="8" applyNumberFormat="1" applyFont="1" applyFill="1" applyBorder="1" applyAlignment="1">
      <alignment horizontal="center" vertical="center"/>
    </xf>
    <xf numFmtId="14" fontId="88" fillId="77" borderId="1" xfId="0" applyNumberFormat="1" applyFont="1" applyFill="1" applyBorder="1" applyAlignment="1">
      <alignment horizontal="center" vertical="center" wrapText="1"/>
    </xf>
    <xf numFmtId="183" fontId="92" fillId="77" borderId="0" xfId="0" applyFont="1" applyFill="1" applyAlignment="1">
      <alignment horizontal="center" wrapText="1"/>
    </xf>
    <xf numFmtId="49" fontId="88" fillId="77" borderId="1" xfId="0" applyNumberFormat="1" applyFont="1" applyFill="1" applyBorder="1" applyAlignment="1">
      <alignment horizontal="center" vertical="center"/>
    </xf>
    <xf numFmtId="183" fontId="88" fillId="77" borderId="1" xfId="0" applyNumberFormat="1" applyFont="1" applyFill="1" applyBorder="1" applyAlignment="1">
      <alignment horizontal="center" vertical="center" wrapText="1"/>
    </xf>
    <xf numFmtId="183" fontId="84" fillId="77" borderId="0" xfId="8" applyFont="1" applyFill="1" applyBorder="1" applyAlignment="1">
      <alignment horizontal="center" vertical="center" wrapText="1"/>
    </xf>
    <xf numFmtId="49" fontId="84" fillId="77" borderId="0" xfId="0" applyNumberFormat="1" applyFont="1" applyFill="1" applyBorder="1" applyAlignment="1">
      <alignment horizontal="center" vertical="center"/>
    </xf>
    <xf numFmtId="183" fontId="84" fillId="77" borderId="0" xfId="8" applyNumberFormat="1" applyFont="1" applyFill="1" applyBorder="1" applyAlignment="1">
      <alignment horizontal="center" vertical="center" wrapText="1"/>
    </xf>
    <xf numFmtId="183" fontId="84" fillId="77" borderId="0" xfId="0" applyFont="1" applyFill="1" applyBorder="1" applyAlignment="1">
      <alignment horizontal="center" vertical="center" wrapText="1"/>
    </xf>
    <xf numFmtId="2" fontId="84" fillId="77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7" borderId="0" xfId="0" applyNumberFormat="1" applyFont="1" applyFill="1" applyBorder="1" applyAlignment="1">
      <alignment horizontal="center" vertical="center" wrapText="1"/>
    </xf>
    <xf numFmtId="4" fontId="88" fillId="77" borderId="0" xfId="0" applyNumberFormat="1" applyFont="1" applyFill="1" applyBorder="1" applyAlignment="1">
      <alignment horizontal="center" vertical="center"/>
    </xf>
    <xf numFmtId="183" fontId="84" fillId="77" borderId="0" xfId="0" applyNumberFormat="1" applyFont="1" applyFill="1" applyBorder="1" applyAlignment="1">
      <alignment horizontal="center" vertical="center" wrapText="1"/>
    </xf>
    <xf numFmtId="183" fontId="84" fillId="77" borderId="0" xfId="59048" applyNumberFormat="1" applyFont="1" applyFill="1" applyBorder="1" applyAlignment="1" applyProtection="1">
      <alignment horizontal="center" vertical="center" wrapText="1"/>
      <protection locked="0"/>
    </xf>
    <xf numFmtId="183" fontId="84" fillId="77" borderId="0" xfId="0" applyFont="1" applyFill="1" applyBorder="1" applyAlignment="1">
      <alignment horizontal="center" vertical="center"/>
    </xf>
    <xf numFmtId="183" fontId="88" fillId="77" borderId="0" xfId="0" applyNumberFormat="1" applyFont="1" applyFill="1" applyBorder="1" applyAlignment="1">
      <alignment horizontal="center" vertical="center" wrapText="1"/>
    </xf>
    <xf numFmtId="14" fontId="88" fillId="77" borderId="0" xfId="0" applyNumberFormat="1" applyFont="1" applyFill="1" applyBorder="1" applyAlignment="1">
      <alignment horizontal="center" vertical="center" wrapText="1"/>
    </xf>
    <xf numFmtId="49" fontId="84" fillId="77" borderId="0" xfId="8" applyNumberFormat="1" applyFont="1" applyFill="1" applyBorder="1" applyAlignment="1">
      <alignment horizontal="center" vertical="center"/>
    </xf>
    <xf numFmtId="49" fontId="83" fillId="77" borderId="36" xfId="0" applyNumberFormat="1" applyFont="1" applyFill="1" applyBorder="1" applyAlignment="1">
      <alignment horizontal="center" vertical="center"/>
    </xf>
    <xf numFmtId="49" fontId="84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0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0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0" borderId="32" xfId="59048" applyNumberFormat="1" applyFont="1" applyFill="1" applyBorder="1" applyAlignment="1" applyProtection="1">
      <alignment horizontal="center" vertical="center" wrapText="1"/>
      <protection locked="0"/>
    </xf>
    <xf numFmtId="183" fontId="83" fillId="0" borderId="0" xfId="0" applyFont="1" applyFill="1" applyAlignment="1">
      <alignment horizontal="center" vertical="center" wrapText="1"/>
    </xf>
    <xf numFmtId="49" fontId="84" fillId="0" borderId="33" xfId="59048" applyNumberFormat="1" applyFont="1" applyFill="1" applyBorder="1" applyAlignment="1" applyProtection="1">
      <alignment horizontal="center" vertical="center" wrapText="1"/>
      <protection locked="0"/>
    </xf>
    <xf numFmtId="183" fontId="93" fillId="0" borderId="0" xfId="0" applyFont="1" applyFill="1" applyAlignment="1">
      <alignment horizontal="left" vertical="center" wrapText="1"/>
    </xf>
    <xf numFmtId="49" fontId="93" fillId="75" borderId="0" xfId="0" applyNumberFormat="1" applyFont="1" applyFill="1" applyAlignment="1">
      <alignment horizontal="left" vertical="center" wrapText="1"/>
    </xf>
    <xf numFmtId="183" fontId="41" fillId="0" borderId="0" xfId="0" applyFont="1" applyFill="1" applyAlignment="1">
      <alignment horizontal="left" vertical="center" wrapText="1"/>
    </xf>
    <xf numFmtId="183" fontId="41" fillId="0" borderId="1" xfId="0" applyFont="1" applyFill="1" applyBorder="1" applyAlignment="1">
      <alignment horizontal="left" vertical="center" wrapText="1"/>
    </xf>
    <xf numFmtId="49" fontId="84" fillId="0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0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0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0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0" borderId="32" xfId="59048" applyNumberFormat="1" applyFont="1" applyFill="1" applyBorder="1" applyAlignment="1" applyProtection="1">
      <alignment horizontal="center" vertical="center" wrapText="1"/>
      <protection locked="0"/>
    </xf>
    <xf numFmtId="183" fontId="90" fillId="76" borderId="34" xfId="0" applyFont="1" applyFill="1" applyBorder="1" applyAlignment="1">
      <alignment horizontal="left" vertical="center" wrapText="1"/>
    </xf>
    <xf numFmtId="183" fontId="90" fillId="76" borderId="35" xfId="0" applyFont="1" applyFill="1" applyBorder="1" applyAlignment="1">
      <alignment horizontal="left" vertical="center" wrapText="1"/>
    </xf>
    <xf numFmtId="183" fontId="90" fillId="76" borderId="36" xfId="0" applyFont="1" applyFill="1" applyBorder="1" applyAlignment="1">
      <alignment horizontal="left" vertical="center" wrapText="1"/>
    </xf>
    <xf numFmtId="14" fontId="83" fillId="0" borderId="0" xfId="0" applyNumberFormat="1" applyFont="1" applyFill="1" applyAlignment="1">
      <alignment horizontal="center" vertical="center" wrapText="1"/>
    </xf>
    <xf numFmtId="49" fontId="84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84" fillId="0" borderId="31" xfId="59048" applyNumberFormat="1" applyFont="1" applyFill="1" applyBorder="1" applyAlignment="1" applyProtection="1">
      <alignment horizontal="center" vertical="center" wrapText="1"/>
      <protection locked="0"/>
    </xf>
    <xf numFmtId="183" fontId="84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9" fillId="76" borderId="34" xfId="0" applyNumberFormat="1" applyFont="1" applyFill="1" applyBorder="1" applyAlignment="1">
      <alignment horizontal="left" vertical="center" wrapText="1"/>
    </xf>
    <xf numFmtId="183" fontId="83" fillId="76" borderId="35" xfId="0" applyFont="1" applyFill="1" applyBorder="1" applyAlignment="1">
      <alignment horizontal="left" vertical="center" wrapText="1"/>
    </xf>
    <xf numFmtId="183" fontId="83" fillId="76" borderId="39" xfId="0" applyFont="1" applyFill="1" applyBorder="1" applyAlignment="1">
      <alignment horizontal="left" vertical="center" wrapText="1"/>
    </xf>
    <xf numFmtId="49" fontId="89" fillId="76" borderId="1" xfId="0" applyNumberFormat="1" applyFont="1" applyFill="1" applyBorder="1" applyAlignment="1">
      <alignment horizontal="left" vertical="center" wrapText="1"/>
    </xf>
    <xf numFmtId="183" fontId="83" fillId="76" borderId="1" xfId="0" applyFont="1" applyFill="1" applyBorder="1" applyAlignment="1">
      <alignment horizontal="left" vertical="center" wrapText="1"/>
    </xf>
    <xf numFmtId="183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1" fontId="84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0" borderId="32" xfId="0" applyNumberFormat="1" applyFont="1" applyFill="1" applyBorder="1" applyAlignment="1" applyProtection="1">
      <alignment horizontal="center" vertical="center" wrapText="1"/>
      <protection locked="0"/>
    </xf>
    <xf numFmtId="183" fontId="84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5" xfId="0" applyFont="1" applyFill="1" applyBorder="1" applyAlignment="1">
      <alignment horizontal="center" vertical="center" wrapText="1"/>
    </xf>
    <xf numFmtId="183" fontId="85" fillId="75" borderId="36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94" fillId="0" borderId="41" xfId="0" applyFont="1" applyBorder="1" applyAlignment="1">
      <alignment horizontal="center" vertical="center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2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4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3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CCFFCC"/>
      <color rgb="FFFFFF66"/>
      <color rgb="FFFFFF99"/>
      <color rgb="FFFF99CC"/>
      <color rgb="FF0066FF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51"/>
  <sheetViews>
    <sheetView tabSelected="1" topLeftCell="D1" zoomScale="75" zoomScaleNormal="75" workbookViewId="0">
      <selection activeCell="K24" sqref="K24"/>
    </sheetView>
  </sheetViews>
  <sheetFormatPr defaultColWidth="17.42578125" defaultRowHeight="15.75"/>
  <cols>
    <col min="1" max="1" width="17.42578125" style="9"/>
    <col min="2" max="2" width="17.42578125" style="8"/>
    <col min="3" max="5" width="17.42578125" style="9" customWidth="1"/>
    <col min="6" max="6" width="17.42578125" style="37" customWidth="1"/>
    <col min="7" max="7" width="45.5703125" style="9" customWidth="1"/>
    <col min="8" max="8" width="17.42578125" style="8" customWidth="1"/>
    <col min="9" max="9" width="17.42578125" style="48" customWidth="1"/>
    <col min="10" max="10" width="17.42578125" style="9" customWidth="1"/>
    <col min="11" max="11" width="18.85546875" style="9" customWidth="1"/>
    <col min="12" max="12" width="30.7109375" style="9" customWidth="1"/>
    <col min="13" max="13" width="17.42578125" style="10" customWidth="1"/>
    <col min="14" max="14" width="17.42578125" style="8" customWidth="1"/>
    <col min="15" max="15" width="17.42578125" style="9" customWidth="1"/>
    <col min="16" max="16" width="37" style="9" customWidth="1"/>
    <col min="17" max="17" width="27.85546875" style="81" customWidth="1"/>
    <col min="18" max="19" width="17.42578125" style="9" customWidth="1"/>
    <col min="20" max="20" width="24.42578125" style="9" customWidth="1"/>
    <col min="21" max="21" width="26.140625" style="11" customWidth="1"/>
    <col min="22" max="22" width="17.42578125" style="9" customWidth="1"/>
    <col min="23" max="23" width="25" style="9" customWidth="1"/>
    <col min="24" max="24" width="29.5703125" style="9" customWidth="1"/>
    <col min="25" max="25" width="23.85546875" style="9" customWidth="1"/>
    <col min="26" max="26" width="17.42578125" style="9" customWidth="1"/>
    <col min="27" max="27" width="23.7109375" style="9" customWidth="1"/>
    <col min="28" max="28" width="17.42578125" style="8" customWidth="1"/>
    <col min="29" max="29" width="17.42578125" style="9" customWidth="1"/>
    <col min="30" max="30" width="26" style="9" customWidth="1"/>
    <col min="31" max="33" width="17.42578125" style="12" customWidth="1"/>
    <col min="34" max="35" width="17.42578125" style="9" customWidth="1"/>
    <col min="36" max="36" width="45" style="9" customWidth="1"/>
    <col min="37" max="37" width="17.42578125" style="18"/>
    <col min="38" max="132" width="17.42578125" style="13"/>
    <col min="133" max="16384" width="17.42578125" style="14"/>
  </cols>
  <sheetData>
    <row r="1" spans="1:91" s="16" customFormat="1">
      <c r="A1" s="10"/>
      <c r="B1" s="8"/>
      <c r="C1" s="10"/>
      <c r="D1" s="10"/>
      <c r="E1" s="10"/>
      <c r="F1" s="37"/>
      <c r="G1" s="10"/>
      <c r="H1" s="10"/>
      <c r="I1" s="48"/>
      <c r="J1" s="10"/>
      <c r="K1" s="10"/>
      <c r="L1" s="10"/>
      <c r="M1" s="10"/>
      <c r="N1" s="8"/>
      <c r="O1" s="10"/>
      <c r="P1" s="10"/>
      <c r="Q1" s="211"/>
      <c r="R1" s="211"/>
      <c r="S1" s="211"/>
      <c r="T1" s="10"/>
      <c r="U1" s="25"/>
      <c r="V1" s="10"/>
      <c r="W1" s="10"/>
      <c r="X1" s="10"/>
      <c r="Y1" s="10"/>
      <c r="Z1" s="10"/>
      <c r="AA1" s="10"/>
      <c r="AB1" s="10"/>
      <c r="AC1" s="10"/>
      <c r="AD1" s="10"/>
      <c r="AE1" s="26"/>
      <c r="AF1" s="26"/>
      <c r="AG1" s="227" t="s">
        <v>74</v>
      </c>
      <c r="AH1" s="211"/>
      <c r="AI1" s="211"/>
      <c r="AJ1" s="10"/>
      <c r="AK1" s="19"/>
    </row>
    <row r="2" spans="1:91" s="16" customFormat="1">
      <c r="A2" s="10"/>
      <c r="B2" s="8"/>
      <c r="C2" s="10"/>
      <c r="D2" s="10"/>
      <c r="E2" s="10"/>
      <c r="F2" s="37"/>
      <c r="G2" s="10"/>
      <c r="H2" s="10"/>
      <c r="I2" s="48"/>
      <c r="J2" s="10"/>
      <c r="K2" s="10"/>
      <c r="L2" s="10"/>
      <c r="M2" s="10"/>
      <c r="N2" s="8"/>
      <c r="O2" s="10"/>
      <c r="P2" s="10"/>
      <c r="Q2" s="211"/>
      <c r="R2" s="211"/>
      <c r="S2" s="211"/>
      <c r="T2" s="10"/>
      <c r="U2" s="25"/>
      <c r="V2" s="10"/>
      <c r="W2" s="10"/>
      <c r="X2" s="10"/>
      <c r="Y2" s="10"/>
      <c r="Z2" s="10"/>
      <c r="AA2" s="10"/>
      <c r="AB2" s="10"/>
      <c r="AC2" s="10"/>
      <c r="AD2" s="10"/>
      <c r="AE2" s="26"/>
      <c r="AF2" s="26"/>
      <c r="AG2" s="211"/>
      <c r="AH2" s="211"/>
      <c r="AI2" s="211"/>
      <c r="AJ2" s="10"/>
      <c r="AK2" s="19"/>
    </row>
    <row r="3" spans="1:91" s="16" customFormat="1" ht="20.25" customHeight="1">
      <c r="A3" s="213" t="s">
        <v>169</v>
      </c>
      <c r="B3" s="213"/>
      <c r="C3" s="213"/>
      <c r="D3" s="213"/>
      <c r="E3" s="213"/>
      <c r="F3" s="214"/>
      <c r="G3" s="213"/>
      <c r="H3" s="215"/>
      <c r="I3" s="216"/>
      <c r="J3" s="213"/>
      <c r="K3" s="213"/>
      <c r="L3" s="213"/>
      <c r="M3" s="213"/>
      <c r="N3" s="213"/>
      <c r="O3" s="10"/>
      <c r="P3" s="10"/>
      <c r="Q3" s="211"/>
      <c r="R3" s="211"/>
      <c r="S3" s="211"/>
      <c r="T3" s="10"/>
      <c r="U3" s="25"/>
      <c r="V3" s="10"/>
      <c r="W3" s="10"/>
      <c r="X3" s="10"/>
      <c r="Y3" s="10"/>
      <c r="Z3" s="10"/>
      <c r="AA3" s="10"/>
      <c r="AB3" s="10"/>
      <c r="AC3" s="10"/>
      <c r="AD3" s="10"/>
      <c r="AE3" s="26"/>
      <c r="AF3" s="26"/>
      <c r="AG3" s="211"/>
      <c r="AH3" s="211"/>
      <c r="AI3" s="211"/>
      <c r="AJ3" s="10"/>
      <c r="AK3" s="19"/>
    </row>
    <row r="4" spans="1:91" s="16" customFormat="1" ht="6" customHeight="1">
      <c r="A4" s="10"/>
      <c r="B4" s="8"/>
      <c r="C4" s="10"/>
      <c r="D4" s="10"/>
      <c r="E4" s="10"/>
      <c r="F4" s="37"/>
      <c r="G4" s="10"/>
      <c r="H4" s="10"/>
      <c r="I4" s="48"/>
      <c r="J4" s="10"/>
      <c r="K4" s="10"/>
      <c r="L4" s="10"/>
      <c r="M4" s="10"/>
      <c r="N4" s="8"/>
      <c r="O4" s="10"/>
      <c r="P4" s="10"/>
      <c r="Q4" s="31"/>
      <c r="R4" s="10"/>
      <c r="S4" s="10"/>
      <c r="T4" s="10"/>
      <c r="U4" s="25"/>
      <c r="V4" s="10"/>
      <c r="W4" s="10"/>
      <c r="X4" s="10"/>
      <c r="Y4" s="10"/>
      <c r="Z4" s="10"/>
      <c r="AA4" s="10"/>
      <c r="AB4" s="10"/>
      <c r="AC4" s="10"/>
      <c r="AD4" s="10"/>
      <c r="AE4" s="26"/>
      <c r="AF4" s="26"/>
      <c r="AG4" s="26"/>
      <c r="AH4" s="10"/>
      <c r="AI4" s="10"/>
      <c r="AJ4" s="10"/>
      <c r="AK4" s="19"/>
    </row>
    <row r="5" spans="1:91" s="16" customFormat="1" ht="75.75" customHeight="1">
      <c r="A5" s="207" t="s">
        <v>29</v>
      </c>
      <c r="B5" s="231" t="s">
        <v>18</v>
      </c>
      <c r="C5" s="228" t="s">
        <v>20</v>
      </c>
      <c r="D5" s="230"/>
      <c r="E5" s="207" t="s">
        <v>33</v>
      </c>
      <c r="F5" s="231" t="s">
        <v>21</v>
      </c>
      <c r="G5" s="217" t="s">
        <v>22</v>
      </c>
      <c r="H5" s="217" t="s">
        <v>49</v>
      </c>
      <c r="I5" s="218" t="s">
        <v>50</v>
      </c>
      <c r="J5" s="217" t="s">
        <v>51</v>
      </c>
      <c r="K5" s="207" t="s">
        <v>38</v>
      </c>
      <c r="L5" s="207" t="s">
        <v>39</v>
      </c>
      <c r="M5" s="219" t="s">
        <v>52</v>
      </c>
      <c r="N5" s="247" t="s">
        <v>53</v>
      </c>
      <c r="O5" s="207" t="s">
        <v>34</v>
      </c>
      <c r="P5" s="228" t="s">
        <v>0</v>
      </c>
      <c r="Q5" s="229"/>
      <c r="R5" s="229"/>
      <c r="S5" s="230"/>
      <c r="T5" s="228" t="s">
        <v>56</v>
      </c>
      <c r="U5" s="250"/>
      <c r="V5" s="229"/>
      <c r="W5" s="230"/>
      <c r="X5" s="228" t="s">
        <v>30</v>
      </c>
      <c r="Y5" s="229"/>
      <c r="Z5" s="229"/>
      <c r="AA5" s="229"/>
      <c r="AB5" s="229"/>
      <c r="AC5" s="229"/>
      <c r="AD5" s="229"/>
      <c r="AE5" s="229"/>
      <c r="AF5" s="229"/>
      <c r="AG5" s="230"/>
      <c r="AH5" s="234" t="s">
        <v>19</v>
      </c>
      <c r="AI5" s="207" t="s">
        <v>40</v>
      </c>
      <c r="AJ5" s="243" t="s">
        <v>36</v>
      </c>
      <c r="AK5" s="19"/>
    </row>
    <row r="6" spans="1:91" s="16" customFormat="1" ht="38.25" customHeight="1">
      <c r="A6" s="212"/>
      <c r="B6" s="232"/>
      <c r="C6" s="207" t="s">
        <v>41</v>
      </c>
      <c r="D6" s="207" t="s">
        <v>63</v>
      </c>
      <c r="E6" s="212"/>
      <c r="F6" s="232"/>
      <c r="G6" s="212"/>
      <c r="H6" s="217"/>
      <c r="I6" s="218"/>
      <c r="J6" s="217"/>
      <c r="K6" s="212"/>
      <c r="L6" s="212"/>
      <c r="M6" s="220"/>
      <c r="N6" s="248"/>
      <c r="O6" s="212"/>
      <c r="P6" s="207" t="s">
        <v>42</v>
      </c>
      <c r="Q6" s="207" t="s">
        <v>37</v>
      </c>
      <c r="R6" s="222" t="s">
        <v>54</v>
      </c>
      <c r="S6" s="222" t="s">
        <v>55</v>
      </c>
      <c r="T6" s="207" t="s">
        <v>57</v>
      </c>
      <c r="U6" s="209" t="s">
        <v>35</v>
      </c>
      <c r="V6" s="207" t="s">
        <v>58</v>
      </c>
      <c r="W6" s="207" t="s">
        <v>59</v>
      </c>
      <c r="X6" s="207" t="s">
        <v>27</v>
      </c>
      <c r="Y6" s="207" t="s">
        <v>28</v>
      </c>
      <c r="Z6" s="228" t="s">
        <v>23</v>
      </c>
      <c r="AA6" s="230"/>
      <c r="AB6" s="234" t="s">
        <v>32</v>
      </c>
      <c r="AC6" s="228" t="s">
        <v>24</v>
      </c>
      <c r="AD6" s="230"/>
      <c r="AE6" s="222" t="s">
        <v>60</v>
      </c>
      <c r="AF6" s="222" t="s">
        <v>61</v>
      </c>
      <c r="AG6" s="222" t="s">
        <v>62</v>
      </c>
      <c r="AH6" s="246"/>
      <c r="AI6" s="212"/>
      <c r="AJ6" s="244"/>
      <c r="AK6" s="19"/>
    </row>
    <row r="7" spans="1:91" s="16" customFormat="1" ht="68.25" customHeight="1">
      <c r="A7" s="208"/>
      <c r="B7" s="233"/>
      <c r="C7" s="208"/>
      <c r="D7" s="208"/>
      <c r="E7" s="208"/>
      <c r="F7" s="233"/>
      <c r="G7" s="208"/>
      <c r="H7" s="217"/>
      <c r="I7" s="218"/>
      <c r="J7" s="217"/>
      <c r="K7" s="208"/>
      <c r="L7" s="208"/>
      <c r="M7" s="221"/>
      <c r="N7" s="249"/>
      <c r="O7" s="208"/>
      <c r="P7" s="208"/>
      <c r="Q7" s="208"/>
      <c r="R7" s="223"/>
      <c r="S7" s="223"/>
      <c r="T7" s="208"/>
      <c r="U7" s="210"/>
      <c r="V7" s="208"/>
      <c r="W7" s="208"/>
      <c r="X7" s="208"/>
      <c r="Y7" s="208"/>
      <c r="Z7" s="21" t="s">
        <v>31</v>
      </c>
      <c r="AA7" s="22" t="s">
        <v>26</v>
      </c>
      <c r="AB7" s="235"/>
      <c r="AC7" s="22" t="s">
        <v>25</v>
      </c>
      <c r="AD7" s="21" t="s">
        <v>26</v>
      </c>
      <c r="AE7" s="223"/>
      <c r="AF7" s="223"/>
      <c r="AG7" s="223"/>
      <c r="AH7" s="235"/>
      <c r="AI7" s="208"/>
      <c r="AJ7" s="245"/>
      <c r="AK7" s="19"/>
    </row>
    <row r="8" spans="1:91" s="16" customFormat="1">
      <c r="A8" s="22" t="s">
        <v>85</v>
      </c>
      <c r="B8" s="32">
        <v>2</v>
      </c>
      <c r="C8" s="22">
        <v>3</v>
      </c>
      <c r="D8" s="22">
        <v>4</v>
      </c>
      <c r="E8" s="22">
        <v>5</v>
      </c>
      <c r="F8" s="32">
        <v>6</v>
      </c>
      <c r="G8" s="22">
        <v>7</v>
      </c>
      <c r="H8" s="23">
        <v>8</v>
      </c>
      <c r="I8" s="32">
        <v>9</v>
      </c>
      <c r="J8" s="24">
        <v>10</v>
      </c>
      <c r="K8" s="20">
        <v>11</v>
      </c>
      <c r="L8" s="20">
        <v>12</v>
      </c>
      <c r="M8" s="20">
        <v>13</v>
      </c>
      <c r="N8" s="38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95">
        <v>21</v>
      </c>
      <c r="V8" s="20">
        <v>22</v>
      </c>
      <c r="W8" s="20">
        <v>23</v>
      </c>
      <c r="X8" s="20">
        <v>27</v>
      </c>
      <c r="Y8" s="20">
        <v>28</v>
      </c>
      <c r="Z8" s="95">
        <v>29</v>
      </c>
      <c r="AA8" s="20">
        <v>30</v>
      </c>
      <c r="AB8" s="95">
        <v>31</v>
      </c>
      <c r="AC8" s="20">
        <v>32</v>
      </c>
      <c r="AD8" s="95">
        <v>33</v>
      </c>
      <c r="AE8" s="20">
        <v>34</v>
      </c>
      <c r="AF8" s="20">
        <v>35</v>
      </c>
      <c r="AG8" s="20">
        <v>36</v>
      </c>
      <c r="AH8" s="20">
        <v>37</v>
      </c>
      <c r="AI8" s="20">
        <v>38</v>
      </c>
      <c r="AJ8" s="20">
        <v>39</v>
      </c>
      <c r="AK8" s="19"/>
    </row>
    <row r="9" spans="1:91" s="13" customFormat="1" ht="15.75" customHeight="1">
      <c r="A9" s="82" t="s">
        <v>180</v>
      </c>
      <c r="B9" s="82"/>
      <c r="C9" s="82"/>
      <c r="D9" s="82"/>
      <c r="E9" s="56"/>
      <c r="F9" s="82"/>
      <c r="G9" s="122"/>
      <c r="H9" s="123"/>
      <c r="I9" s="45"/>
      <c r="J9" s="82"/>
      <c r="K9" s="56"/>
      <c r="L9" s="56"/>
      <c r="M9" s="41"/>
      <c r="N9" s="41"/>
      <c r="O9" s="45"/>
      <c r="P9" s="43"/>
      <c r="Q9" s="43"/>
      <c r="R9" s="58"/>
      <c r="S9" s="58"/>
      <c r="T9" s="66"/>
      <c r="U9" s="58"/>
      <c r="V9" s="82"/>
      <c r="W9" s="66"/>
      <c r="X9" s="66"/>
      <c r="Y9" s="58"/>
      <c r="Z9" s="82"/>
      <c r="AA9" s="45"/>
      <c r="AB9" s="61"/>
      <c r="AC9" s="58"/>
      <c r="AD9" s="66"/>
      <c r="AE9" s="66"/>
      <c r="AF9" s="66"/>
      <c r="AG9" s="58"/>
      <c r="AH9" s="64"/>
      <c r="AI9" s="82"/>
      <c r="AJ9" s="82"/>
      <c r="AK9" s="69"/>
      <c r="AL9" s="48"/>
      <c r="AM9" s="83"/>
      <c r="AN9" s="84"/>
      <c r="AO9" s="85"/>
      <c r="AP9" s="69"/>
      <c r="AQ9" s="69"/>
      <c r="AR9" s="69"/>
      <c r="AS9" s="86"/>
      <c r="AT9" s="72"/>
      <c r="AU9" s="53"/>
      <c r="AV9" s="87"/>
      <c r="AW9" s="72"/>
      <c r="AX9" s="75"/>
      <c r="AY9" s="75"/>
      <c r="AZ9" s="69"/>
      <c r="BA9" s="53"/>
      <c r="BB9" s="53"/>
      <c r="BC9" s="53"/>
      <c r="BD9" s="87"/>
      <c r="BE9" s="72"/>
      <c r="BF9" s="51"/>
      <c r="BG9" s="69"/>
      <c r="BH9" s="88"/>
      <c r="BI9" s="53"/>
      <c r="BJ9" s="51"/>
      <c r="BK9" s="77"/>
      <c r="BL9" s="77"/>
      <c r="BM9" s="75"/>
      <c r="BN9" s="51"/>
      <c r="BO9" s="83"/>
      <c r="BP9" s="8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1:91" s="13" customFormat="1">
      <c r="A10" s="236" t="s">
        <v>180</v>
      </c>
      <c r="B10" s="237"/>
      <c r="C10" s="237"/>
      <c r="D10" s="237"/>
      <c r="E10" s="237"/>
      <c r="F10" s="237"/>
      <c r="G10" s="237"/>
      <c r="H10" s="237"/>
      <c r="I10" s="238"/>
      <c r="J10" s="124"/>
      <c r="K10" s="104"/>
      <c r="L10" s="105"/>
      <c r="M10" s="125"/>
      <c r="N10" s="125"/>
      <c r="O10" s="108"/>
      <c r="P10" s="108"/>
      <c r="Q10" s="104"/>
      <c r="R10" s="109"/>
      <c r="S10" s="109"/>
      <c r="T10" s="104"/>
      <c r="U10" s="108"/>
      <c r="V10" s="108"/>
      <c r="W10" s="108"/>
      <c r="X10" s="108"/>
      <c r="Y10" s="108"/>
      <c r="Z10" s="111"/>
      <c r="AA10" s="108"/>
      <c r="AB10" s="111"/>
      <c r="AC10" s="108"/>
      <c r="AD10" s="115"/>
      <c r="AE10" s="111"/>
      <c r="AF10" s="111"/>
      <c r="AG10" s="111"/>
      <c r="AH10" s="111"/>
      <c r="AI10" s="126"/>
      <c r="AJ10" s="126"/>
      <c r="AK10" s="18"/>
    </row>
    <row r="11" spans="1:91" s="13" customFormat="1" ht="89.25" customHeight="1">
      <c r="A11" s="82" t="s">
        <v>170</v>
      </c>
      <c r="B11" s="82" t="s">
        <v>171</v>
      </c>
      <c r="C11" s="82" t="s">
        <v>46</v>
      </c>
      <c r="D11" s="82" t="s">
        <v>46</v>
      </c>
      <c r="E11" s="56" t="s">
        <v>73</v>
      </c>
      <c r="F11" s="82" t="s">
        <v>68</v>
      </c>
      <c r="G11" s="122" t="s">
        <v>196</v>
      </c>
      <c r="H11" s="131" t="s">
        <v>201</v>
      </c>
      <c r="I11" s="45" t="s">
        <v>203</v>
      </c>
      <c r="J11" s="82" t="s">
        <v>85</v>
      </c>
      <c r="K11" s="127" t="s">
        <v>176</v>
      </c>
      <c r="L11" s="127" t="s">
        <v>71</v>
      </c>
      <c r="M11" s="41">
        <f>N11/1.2</f>
        <v>916.5</v>
      </c>
      <c r="N11" s="128">
        <v>1099.8</v>
      </c>
      <c r="O11" s="45" t="s">
        <v>177</v>
      </c>
      <c r="P11" s="129" t="s">
        <v>66</v>
      </c>
      <c r="Q11" s="129" t="s">
        <v>139</v>
      </c>
      <c r="R11" s="58">
        <v>43983</v>
      </c>
      <c r="S11" s="90">
        <v>44012</v>
      </c>
      <c r="T11" s="91"/>
      <c r="U11" s="90"/>
      <c r="V11" s="92"/>
      <c r="W11" s="91"/>
      <c r="X11" s="122" t="s">
        <v>185</v>
      </c>
      <c r="Y11" s="58" t="s">
        <v>65</v>
      </c>
      <c r="Z11" s="92" t="s">
        <v>86</v>
      </c>
      <c r="AA11" s="45" t="s">
        <v>64</v>
      </c>
      <c r="AB11" s="61" t="s">
        <v>85</v>
      </c>
      <c r="AC11" s="58" t="s">
        <v>44</v>
      </c>
      <c r="AD11" s="66" t="s">
        <v>45</v>
      </c>
      <c r="AE11" s="91">
        <v>44013</v>
      </c>
      <c r="AF11" s="91">
        <v>44013</v>
      </c>
      <c r="AG11" s="90">
        <v>44104</v>
      </c>
      <c r="AH11" s="93">
        <v>2020</v>
      </c>
      <c r="AI11" s="82"/>
      <c r="AJ11" s="45" t="s">
        <v>168</v>
      </c>
      <c r="AK11" s="69"/>
      <c r="AL11" s="48"/>
      <c r="AM11" s="83"/>
      <c r="AN11" s="84"/>
      <c r="AO11" s="85"/>
      <c r="AP11" s="69"/>
      <c r="AQ11" s="69"/>
      <c r="AR11" s="69"/>
      <c r="AS11" s="86"/>
      <c r="AT11" s="72"/>
      <c r="AU11" s="53"/>
      <c r="AV11" s="87"/>
      <c r="AW11" s="72"/>
      <c r="AX11" s="75"/>
      <c r="AY11" s="75"/>
      <c r="AZ11" s="69"/>
      <c r="BA11" s="53"/>
      <c r="BB11" s="53"/>
      <c r="BC11" s="53"/>
      <c r="BD11" s="87"/>
      <c r="BE11" s="72"/>
      <c r="BF11" s="51"/>
      <c r="BG11" s="69"/>
      <c r="BH11" s="88"/>
      <c r="BI11" s="53"/>
      <c r="BJ11" s="51"/>
      <c r="BK11" s="77"/>
      <c r="BL11" s="77"/>
      <c r="BM11" s="75"/>
      <c r="BN11" s="51"/>
      <c r="BO11" s="83"/>
      <c r="BP11" s="8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1:91" s="13" customFormat="1">
      <c r="A12" s="239" t="s">
        <v>78</v>
      </c>
      <c r="B12" s="240"/>
      <c r="C12" s="240"/>
      <c r="D12" s="240"/>
      <c r="E12" s="240"/>
      <c r="F12" s="240"/>
      <c r="G12" s="240"/>
      <c r="H12" s="240"/>
      <c r="I12" s="240"/>
      <c r="J12" s="103"/>
      <c r="K12" s="104"/>
      <c r="L12" s="105"/>
      <c r="M12" s="106">
        <f>SUM(M11)</f>
        <v>916.5</v>
      </c>
      <c r="N12" s="107">
        <f>SUM(N11)</f>
        <v>1099.8</v>
      </c>
      <c r="O12" s="108"/>
      <c r="P12" s="108"/>
      <c r="Q12" s="104"/>
      <c r="R12" s="109"/>
      <c r="S12" s="109"/>
      <c r="T12" s="104"/>
      <c r="U12" s="108"/>
      <c r="V12" s="108"/>
      <c r="W12" s="108"/>
      <c r="X12" s="108"/>
      <c r="Y12" s="113"/>
      <c r="Z12" s="111"/>
      <c r="AA12" s="112"/>
      <c r="AB12" s="112"/>
      <c r="AC12" s="113"/>
      <c r="AD12" s="114"/>
      <c r="AE12" s="108"/>
      <c r="AF12" s="111"/>
      <c r="AG12" s="108"/>
      <c r="AH12" s="115"/>
      <c r="AI12" s="45"/>
      <c r="AJ12" s="45"/>
      <c r="AK12" s="18"/>
    </row>
    <row r="13" spans="1:91" s="13" customFormat="1" ht="47.25">
      <c r="A13" s="33" t="s">
        <v>68</v>
      </c>
      <c r="B13" s="82" t="s">
        <v>142</v>
      </c>
      <c r="C13" s="82" t="s">
        <v>46</v>
      </c>
      <c r="D13" s="82" t="s">
        <v>46</v>
      </c>
      <c r="E13" s="56" t="s">
        <v>73</v>
      </c>
      <c r="F13" s="33" t="s">
        <v>166</v>
      </c>
      <c r="G13" s="57" t="s">
        <v>191</v>
      </c>
      <c r="H13" s="137" t="s">
        <v>197</v>
      </c>
      <c r="I13" s="138" t="s">
        <v>202</v>
      </c>
      <c r="J13" s="82">
        <v>1</v>
      </c>
      <c r="K13" s="127" t="s">
        <v>77</v>
      </c>
      <c r="L13" s="127" t="s">
        <v>71</v>
      </c>
      <c r="M13" s="40">
        <f>N13/1.2</f>
        <v>5.8333333333333339</v>
      </c>
      <c r="N13" s="43">
        <v>7</v>
      </c>
      <c r="O13" s="45" t="s">
        <v>113</v>
      </c>
      <c r="P13" s="39" t="s">
        <v>66</v>
      </c>
      <c r="Q13" s="42" t="s">
        <v>110</v>
      </c>
      <c r="R13" s="58">
        <v>43983</v>
      </c>
      <c r="S13" s="58">
        <f>AE13-10</f>
        <v>44003</v>
      </c>
      <c r="T13" s="59"/>
      <c r="U13" s="60"/>
      <c r="V13" s="33"/>
      <c r="W13" s="59"/>
      <c r="X13" s="59" t="s">
        <v>47</v>
      </c>
      <c r="Y13" s="60" t="s">
        <v>65</v>
      </c>
      <c r="Z13" s="46" t="s">
        <v>86</v>
      </c>
      <c r="AA13" s="61" t="s">
        <v>64</v>
      </c>
      <c r="AB13" s="61" t="s">
        <v>85</v>
      </c>
      <c r="AC13" s="58" t="s">
        <v>44</v>
      </c>
      <c r="AD13" s="66" t="s">
        <v>45</v>
      </c>
      <c r="AE13" s="91">
        <v>44013</v>
      </c>
      <c r="AF13" s="91">
        <v>44013</v>
      </c>
      <c r="AG13" s="58">
        <v>44104</v>
      </c>
      <c r="AH13" s="64">
        <v>2020</v>
      </c>
      <c r="AI13" s="65"/>
      <c r="AJ13" s="45" t="s">
        <v>168</v>
      </c>
      <c r="AK13" s="18"/>
      <c r="AL13" s="48"/>
      <c r="AM13" s="67"/>
      <c r="AN13" s="68"/>
      <c r="AO13" s="52"/>
      <c r="AP13" s="69"/>
      <c r="AQ13" s="69"/>
      <c r="AR13" s="70"/>
      <c r="AS13" s="71"/>
      <c r="AT13" s="72"/>
      <c r="AU13" s="53"/>
      <c r="AV13" s="73"/>
      <c r="AW13" s="74"/>
      <c r="AX13" s="75"/>
      <c r="AY13" s="75"/>
      <c r="AZ13" s="69"/>
      <c r="BA13" s="53"/>
      <c r="BB13" s="53"/>
      <c r="BC13" s="53"/>
      <c r="BD13" s="73"/>
      <c r="BE13" s="74"/>
      <c r="BF13" s="49"/>
      <c r="BG13" s="70"/>
      <c r="BH13" s="101"/>
      <c r="BI13" s="54"/>
      <c r="BJ13" s="50"/>
      <c r="BK13" s="76"/>
      <c r="BL13" s="77"/>
      <c r="BM13" s="75"/>
      <c r="BN13" s="51"/>
      <c r="BO13" s="67"/>
      <c r="BP13" s="78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</row>
    <row r="14" spans="1:91" s="13" customFormat="1" ht="47.25">
      <c r="A14" s="82" t="s">
        <v>68</v>
      </c>
      <c r="B14" s="82" t="s">
        <v>142</v>
      </c>
      <c r="C14" s="82" t="s">
        <v>46</v>
      </c>
      <c r="D14" s="82" t="s">
        <v>46</v>
      </c>
      <c r="E14" s="56" t="s">
        <v>73</v>
      </c>
      <c r="F14" s="82" t="s">
        <v>200</v>
      </c>
      <c r="G14" s="56" t="s">
        <v>198</v>
      </c>
      <c r="H14" s="130" t="s">
        <v>186</v>
      </c>
      <c r="I14" s="131" t="s">
        <v>186</v>
      </c>
      <c r="J14" s="82">
        <v>1</v>
      </c>
      <c r="K14" s="127" t="s">
        <v>77</v>
      </c>
      <c r="L14" s="127" t="s">
        <v>71</v>
      </c>
      <c r="M14" s="41">
        <f>N14/1.2</f>
        <v>10</v>
      </c>
      <c r="N14" s="128">
        <v>12</v>
      </c>
      <c r="O14" s="45" t="s">
        <v>113</v>
      </c>
      <c r="P14" s="43" t="s">
        <v>66</v>
      </c>
      <c r="Q14" s="43" t="s">
        <v>110</v>
      </c>
      <c r="R14" s="58">
        <v>43983</v>
      </c>
      <c r="S14" s="58">
        <f>AE14-20</f>
        <v>43992</v>
      </c>
      <c r="T14" s="91"/>
      <c r="U14" s="90"/>
      <c r="V14" s="92"/>
      <c r="W14" s="91"/>
      <c r="X14" s="91" t="s">
        <v>47</v>
      </c>
      <c r="Y14" s="58" t="s">
        <v>65</v>
      </c>
      <c r="Z14" s="92" t="s">
        <v>86</v>
      </c>
      <c r="AA14" s="45" t="s">
        <v>64</v>
      </c>
      <c r="AB14" s="61" t="s">
        <v>85</v>
      </c>
      <c r="AC14" s="58" t="s">
        <v>44</v>
      </c>
      <c r="AD14" s="66" t="s">
        <v>45</v>
      </c>
      <c r="AE14" s="91">
        <v>44012</v>
      </c>
      <c r="AF14" s="91">
        <v>44012</v>
      </c>
      <c r="AG14" s="91">
        <v>44469</v>
      </c>
      <c r="AH14" s="93" t="s">
        <v>187</v>
      </c>
      <c r="AI14" s="82"/>
      <c r="AJ14" s="82" t="s">
        <v>188</v>
      </c>
      <c r="AK14" s="69"/>
      <c r="AL14" s="48"/>
      <c r="AM14" s="83"/>
      <c r="AN14" s="84"/>
      <c r="AO14" s="85"/>
      <c r="AP14" s="69"/>
      <c r="AQ14" s="69"/>
      <c r="AR14" s="69"/>
      <c r="AS14" s="86"/>
      <c r="AT14" s="72"/>
      <c r="AU14" s="53"/>
      <c r="AV14" s="87"/>
      <c r="AW14" s="72"/>
      <c r="AX14" s="75"/>
      <c r="AY14" s="75"/>
      <c r="AZ14" s="69"/>
      <c r="BA14" s="53"/>
      <c r="BB14" s="53"/>
      <c r="BC14" s="53"/>
      <c r="BD14" s="87"/>
      <c r="BE14" s="72"/>
      <c r="BF14" s="51"/>
      <c r="BG14" s="69"/>
      <c r="BH14" s="88"/>
      <c r="BI14" s="53"/>
      <c r="BJ14" s="51"/>
      <c r="BK14" s="77"/>
      <c r="BL14" s="77"/>
      <c r="BM14" s="75"/>
      <c r="BN14" s="51"/>
      <c r="BO14" s="83"/>
      <c r="BP14" s="8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1:91" s="13" customFormat="1">
      <c r="A15" s="239" t="s">
        <v>79</v>
      </c>
      <c r="B15" s="240"/>
      <c r="C15" s="240"/>
      <c r="D15" s="240"/>
      <c r="E15" s="240"/>
      <c r="F15" s="240"/>
      <c r="G15" s="240"/>
      <c r="H15" s="240"/>
      <c r="I15" s="240"/>
      <c r="J15" s="103"/>
      <c r="K15" s="104"/>
      <c r="L15" s="105"/>
      <c r="M15" s="116">
        <f>SUM(M13:M14)</f>
        <v>15.833333333333334</v>
      </c>
      <c r="N15" s="107">
        <f>SUM(N13:N14)</f>
        <v>19</v>
      </c>
      <c r="O15" s="108"/>
      <c r="P15" s="108"/>
      <c r="Q15" s="104"/>
      <c r="R15" s="109"/>
      <c r="S15" s="109"/>
      <c r="T15" s="104"/>
      <c r="U15" s="108"/>
      <c r="V15" s="108"/>
      <c r="W15" s="108"/>
      <c r="X15" s="108"/>
      <c r="Y15" s="110"/>
      <c r="Z15" s="111"/>
      <c r="AA15" s="112"/>
      <c r="AB15" s="112" t="s">
        <v>118</v>
      </c>
      <c r="AC15" s="113"/>
      <c r="AD15" s="114"/>
      <c r="AE15" s="108"/>
      <c r="AF15" s="111"/>
      <c r="AG15" s="108"/>
      <c r="AH15" s="115"/>
      <c r="AI15" s="45"/>
      <c r="AJ15" s="45"/>
      <c r="AK15" s="18"/>
    </row>
    <row r="16" spans="1:91" s="13" customFormat="1" ht="47.25">
      <c r="A16" s="33">
        <v>8</v>
      </c>
      <c r="B16" s="82" t="s">
        <v>143</v>
      </c>
      <c r="C16" s="33" t="s">
        <v>46</v>
      </c>
      <c r="D16" s="33" t="s">
        <v>46</v>
      </c>
      <c r="E16" s="56" t="s">
        <v>73</v>
      </c>
      <c r="F16" s="82" t="s">
        <v>90</v>
      </c>
      <c r="G16" s="57" t="s">
        <v>43</v>
      </c>
      <c r="H16" s="96" t="s">
        <v>101</v>
      </c>
      <c r="I16" s="97" t="s">
        <v>92</v>
      </c>
      <c r="J16" s="82">
        <v>1</v>
      </c>
      <c r="K16" s="56" t="s">
        <v>77</v>
      </c>
      <c r="L16" s="57" t="s">
        <v>71</v>
      </c>
      <c r="M16" s="41">
        <f t="shared" ref="M16:M21" si="0">N16/1.2</f>
        <v>41.666666666666671</v>
      </c>
      <c r="N16" s="41">
        <v>50</v>
      </c>
      <c r="O16" s="45" t="s">
        <v>113</v>
      </c>
      <c r="P16" s="39" t="s">
        <v>66</v>
      </c>
      <c r="Q16" s="42" t="s">
        <v>110</v>
      </c>
      <c r="R16" s="58">
        <v>43983</v>
      </c>
      <c r="S16" s="58">
        <f>AE16-20</f>
        <v>43992</v>
      </c>
      <c r="T16" s="59"/>
      <c r="U16" s="63"/>
      <c r="V16" s="33"/>
      <c r="W16" s="59"/>
      <c r="X16" s="59" t="s">
        <v>47</v>
      </c>
      <c r="Y16" s="60" t="s">
        <v>65</v>
      </c>
      <c r="Z16" s="46" t="s">
        <v>86</v>
      </c>
      <c r="AA16" s="45" t="s">
        <v>64</v>
      </c>
      <c r="AB16" s="61" t="s">
        <v>85</v>
      </c>
      <c r="AC16" s="62" t="s">
        <v>44</v>
      </c>
      <c r="AD16" s="63" t="s">
        <v>45</v>
      </c>
      <c r="AE16" s="91">
        <v>44012</v>
      </c>
      <c r="AF16" s="91">
        <v>44012</v>
      </c>
      <c r="AG16" s="58">
        <v>44196</v>
      </c>
      <c r="AH16" s="64">
        <v>2020</v>
      </c>
      <c r="AI16" s="65"/>
      <c r="AJ16" s="121" t="s">
        <v>155</v>
      </c>
      <c r="AK16" s="18"/>
    </row>
    <row r="17" spans="1:91" s="13" customFormat="1" ht="47.25">
      <c r="A17" s="33" t="s">
        <v>82</v>
      </c>
      <c r="B17" s="82" t="s">
        <v>143</v>
      </c>
      <c r="C17" s="33" t="s">
        <v>46</v>
      </c>
      <c r="D17" s="33" t="s">
        <v>46</v>
      </c>
      <c r="E17" s="56" t="s">
        <v>48</v>
      </c>
      <c r="F17" s="82" t="s">
        <v>91</v>
      </c>
      <c r="G17" s="132" t="s">
        <v>117</v>
      </c>
      <c r="H17" s="96" t="s">
        <v>102</v>
      </c>
      <c r="I17" s="133" t="s">
        <v>93</v>
      </c>
      <c r="J17" s="82">
        <v>1</v>
      </c>
      <c r="K17" s="56" t="s">
        <v>77</v>
      </c>
      <c r="L17" s="57" t="s">
        <v>71</v>
      </c>
      <c r="M17" s="40">
        <f t="shared" si="0"/>
        <v>58.333333333333336</v>
      </c>
      <c r="N17" s="128">
        <v>70</v>
      </c>
      <c r="O17" s="45" t="s">
        <v>113</v>
      </c>
      <c r="P17" s="39" t="s">
        <v>66</v>
      </c>
      <c r="Q17" s="42" t="s">
        <v>110</v>
      </c>
      <c r="R17" s="58">
        <v>43992</v>
      </c>
      <c r="S17" s="58">
        <f>AE17-10</f>
        <v>44003</v>
      </c>
      <c r="T17" s="59"/>
      <c r="U17" s="60"/>
      <c r="V17" s="33"/>
      <c r="W17" s="59"/>
      <c r="X17" s="59" t="s">
        <v>67</v>
      </c>
      <c r="Y17" s="60" t="s">
        <v>65</v>
      </c>
      <c r="Z17" s="46" t="s">
        <v>87</v>
      </c>
      <c r="AA17" s="61" t="s">
        <v>64</v>
      </c>
      <c r="AB17" s="61" t="s">
        <v>118</v>
      </c>
      <c r="AC17" s="62" t="s">
        <v>44</v>
      </c>
      <c r="AD17" s="63" t="s">
        <v>45</v>
      </c>
      <c r="AE17" s="63">
        <v>44013</v>
      </c>
      <c r="AF17" s="66">
        <v>44013</v>
      </c>
      <c r="AG17" s="58">
        <v>44196</v>
      </c>
      <c r="AH17" s="64">
        <v>2020</v>
      </c>
      <c r="AI17" s="65"/>
      <c r="AJ17" s="56" t="s">
        <v>147</v>
      </c>
      <c r="AK17" s="18"/>
    </row>
    <row r="18" spans="1:91" s="13" customFormat="1" ht="47.25">
      <c r="A18" s="33">
        <v>8</v>
      </c>
      <c r="B18" s="82" t="s">
        <v>143</v>
      </c>
      <c r="C18" s="33" t="s">
        <v>46</v>
      </c>
      <c r="D18" s="33" t="s">
        <v>46</v>
      </c>
      <c r="E18" s="56" t="s">
        <v>48</v>
      </c>
      <c r="F18" s="82" t="s">
        <v>120</v>
      </c>
      <c r="G18" s="57" t="s">
        <v>72</v>
      </c>
      <c r="H18" s="96" t="s">
        <v>103</v>
      </c>
      <c r="I18" s="102" t="s">
        <v>94</v>
      </c>
      <c r="J18" s="82">
        <v>1</v>
      </c>
      <c r="K18" s="56" t="s">
        <v>77</v>
      </c>
      <c r="L18" s="57" t="s">
        <v>71</v>
      </c>
      <c r="M18" s="40">
        <f t="shared" si="0"/>
        <v>20.833333333333336</v>
      </c>
      <c r="N18" s="41">
        <v>25</v>
      </c>
      <c r="O18" s="45" t="s">
        <v>113</v>
      </c>
      <c r="P18" s="39" t="s">
        <v>66</v>
      </c>
      <c r="Q18" s="42" t="s">
        <v>110</v>
      </c>
      <c r="R18" s="58">
        <v>43983</v>
      </c>
      <c r="S18" s="58">
        <v>43992</v>
      </c>
      <c r="T18" s="59"/>
      <c r="U18" s="60"/>
      <c r="V18" s="33"/>
      <c r="W18" s="59"/>
      <c r="X18" s="59" t="s">
        <v>67</v>
      </c>
      <c r="Y18" s="60" t="s">
        <v>65</v>
      </c>
      <c r="Z18" s="46" t="s">
        <v>87</v>
      </c>
      <c r="AA18" s="61" t="s">
        <v>64</v>
      </c>
      <c r="AB18" s="61" t="s">
        <v>118</v>
      </c>
      <c r="AC18" s="62" t="s">
        <v>44</v>
      </c>
      <c r="AD18" s="63" t="s">
        <v>45</v>
      </c>
      <c r="AE18" s="63">
        <v>44013</v>
      </c>
      <c r="AF18" s="66">
        <v>44013</v>
      </c>
      <c r="AG18" s="58">
        <v>44104</v>
      </c>
      <c r="AH18" s="64">
        <v>2020</v>
      </c>
      <c r="AI18" s="33"/>
      <c r="AJ18" s="33" t="s">
        <v>145</v>
      </c>
      <c r="AK18" s="18"/>
      <c r="AL18" s="48"/>
      <c r="AM18" s="67"/>
      <c r="AN18" s="68"/>
      <c r="AO18" s="52"/>
      <c r="AP18" s="69"/>
      <c r="AQ18" s="69"/>
      <c r="AR18" s="70"/>
      <c r="AS18" s="71"/>
      <c r="AT18" s="72"/>
      <c r="AU18" s="53"/>
      <c r="AV18" s="73"/>
      <c r="AW18" s="74"/>
      <c r="AX18" s="75"/>
      <c r="AY18" s="75"/>
      <c r="AZ18" s="69"/>
      <c r="BA18" s="53"/>
      <c r="BB18" s="53"/>
      <c r="BC18" s="53"/>
      <c r="BD18" s="73"/>
      <c r="BE18" s="74"/>
      <c r="BF18" s="49"/>
      <c r="BG18" s="70"/>
      <c r="BH18" s="101"/>
      <c r="BI18" s="54"/>
      <c r="BJ18" s="50"/>
      <c r="BK18" s="76"/>
      <c r="BL18" s="77"/>
      <c r="BM18" s="75"/>
      <c r="BN18" s="51"/>
      <c r="BO18" s="67"/>
      <c r="BP18" s="78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1:91" s="13" customFormat="1" ht="47.25">
      <c r="A19" s="33">
        <v>8</v>
      </c>
      <c r="B19" s="82" t="s">
        <v>143</v>
      </c>
      <c r="C19" s="33" t="s">
        <v>46</v>
      </c>
      <c r="D19" s="33" t="s">
        <v>46</v>
      </c>
      <c r="E19" s="56" t="s">
        <v>48</v>
      </c>
      <c r="F19" s="82" t="s">
        <v>121</v>
      </c>
      <c r="G19" s="57" t="s">
        <v>69</v>
      </c>
      <c r="H19" s="134" t="s">
        <v>104</v>
      </c>
      <c r="I19" s="102" t="s">
        <v>95</v>
      </c>
      <c r="J19" s="82">
        <v>1</v>
      </c>
      <c r="K19" s="56" t="s">
        <v>77</v>
      </c>
      <c r="L19" s="57" t="s">
        <v>71</v>
      </c>
      <c r="M19" s="40">
        <f t="shared" si="0"/>
        <v>23.333333333333336</v>
      </c>
      <c r="N19" s="43">
        <v>28</v>
      </c>
      <c r="O19" s="45" t="s">
        <v>113</v>
      </c>
      <c r="P19" s="39" t="s">
        <v>66</v>
      </c>
      <c r="Q19" s="42" t="s">
        <v>110</v>
      </c>
      <c r="R19" s="58">
        <v>43983</v>
      </c>
      <c r="S19" s="58">
        <v>43992</v>
      </c>
      <c r="T19" s="59"/>
      <c r="U19" s="60"/>
      <c r="V19" s="33"/>
      <c r="W19" s="59"/>
      <c r="X19" s="59" t="s">
        <v>67</v>
      </c>
      <c r="Y19" s="60" t="s">
        <v>65</v>
      </c>
      <c r="Z19" s="46" t="s">
        <v>87</v>
      </c>
      <c r="AA19" s="61" t="s">
        <v>64</v>
      </c>
      <c r="AB19" s="61" t="s">
        <v>118</v>
      </c>
      <c r="AC19" s="62" t="s">
        <v>44</v>
      </c>
      <c r="AD19" s="63" t="s">
        <v>45</v>
      </c>
      <c r="AE19" s="63">
        <v>44013</v>
      </c>
      <c r="AF19" s="66">
        <v>44013</v>
      </c>
      <c r="AG19" s="58">
        <v>44104</v>
      </c>
      <c r="AH19" s="64">
        <v>2020</v>
      </c>
      <c r="AI19" s="33"/>
      <c r="AJ19" s="33" t="s">
        <v>146</v>
      </c>
      <c r="AK19" s="18"/>
      <c r="AL19" s="48"/>
      <c r="AM19" s="67"/>
      <c r="AN19" s="68"/>
      <c r="AO19" s="52"/>
      <c r="AP19" s="69"/>
      <c r="AQ19" s="69"/>
      <c r="AR19" s="70"/>
      <c r="AS19" s="71"/>
      <c r="AT19" s="72"/>
      <c r="AU19" s="53"/>
      <c r="AV19" s="73"/>
      <c r="AW19" s="74"/>
      <c r="AX19" s="75"/>
      <c r="AY19" s="75"/>
      <c r="AZ19" s="69"/>
      <c r="BA19" s="53"/>
      <c r="BB19" s="53"/>
      <c r="BC19" s="53"/>
      <c r="BD19" s="73"/>
      <c r="BE19" s="74"/>
      <c r="BF19" s="49"/>
      <c r="BG19" s="70"/>
      <c r="BH19" s="101"/>
      <c r="BI19" s="54"/>
      <c r="BJ19" s="50"/>
      <c r="BK19" s="76"/>
      <c r="BL19" s="77"/>
      <c r="BM19" s="75"/>
      <c r="BN19" s="51"/>
      <c r="BO19" s="67"/>
      <c r="BP19" s="78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91" s="13" customFormat="1" ht="47.25">
      <c r="A20" s="33">
        <v>8</v>
      </c>
      <c r="B20" s="82" t="s">
        <v>143</v>
      </c>
      <c r="C20" s="33" t="s">
        <v>46</v>
      </c>
      <c r="D20" s="33" t="s">
        <v>46</v>
      </c>
      <c r="E20" s="56" t="s">
        <v>73</v>
      </c>
      <c r="F20" s="82" t="s">
        <v>122</v>
      </c>
      <c r="G20" s="57" t="s">
        <v>192</v>
      </c>
      <c r="H20" s="96" t="s">
        <v>105</v>
      </c>
      <c r="I20" s="102" t="s">
        <v>96</v>
      </c>
      <c r="J20" s="82">
        <v>1</v>
      </c>
      <c r="K20" s="56" t="s">
        <v>77</v>
      </c>
      <c r="L20" s="57" t="s">
        <v>71</v>
      </c>
      <c r="M20" s="40">
        <f t="shared" si="0"/>
        <v>5.41</v>
      </c>
      <c r="N20" s="43">
        <v>6.492</v>
      </c>
      <c r="O20" s="45" t="s">
        <v>113</v>
      </c>
      <c r="P20" s="39" t="s">
        <v>66</v>
      </c>
      <c r="Q20" s="42" t="s">
        <v>110</v>
      </c>
      <c r="R20" s="58">
        <v>43983</v>
      </c>
      <c r="S20" s="58">
        <f>AE20+10</f>
        <v>44022</v>
      </c>
      <c r="T20" s="59"/>
      <c r="U20" s="63"/>
      <c r="V20" s="33"/>
      <c r="W20" s="59"/>
      <c r="X20" s="59" t="s">
        <v>47</v>
      </c>
      <c r="Y20" s="60" t="s">
        <v>65</v>
      </c>
      <c r="Z20" s="46" t="s">
        <v>112</v>
      </c>
      <c r="AA20" s="45" t="s">
        <v>64</v>
      </c>
      <c r="AB20" s="61" t="s">
        <v>85</v>
      </c>
      <c r="AC20" s="62" t="s">
        <v>44</v>
      </c>
      <c r="AD20" s="63" t="s">
        <v>45</v>
      </c>
      <c r="AE20" s="63">
        <v>44012</v>
      </c>
      <c r="AF20" s="66">
        <v>44013</v>
      </c>
      <c r="AG20" s="58">
        <v>44196</v>
      </c>
      <c r="AH20" s="64">
        <v>2020</v>
      </c>
      <c r="AI20" s="33"/>
      <c r="AJ20" s="33" t="s">
        <v>148</v>
      </c>
      <c r="AK20" s="69"/>
      <c r="AL20" s="48"/>
      <c r="AM20" s="67"/>
      <c r="AN20" s="68"/>
      <c r="AO20" s="52"/>
      <c r="AP20" s="69"/>
      <c r="AQ20" s="69"/>
      <c r="AR20" s="70"/>
      <c r="AS20" s="71"/>
      <c r="AT20" s="72"/>
      <c r="AU20" s="53"/>
      <c r="AV20" s="73"/>
      <c r="AW20" s="74"/>
      <c r="AX20" s="75"/>
      <c r="AY20" s="75"/>
      <c r="AZ20" s="69"/>
      <c r="BA20" s="53"/>
      <c r="BB20" s="53"/>
      <c r="BC20" s="53"/>
      <c r="BD20" s="73"/>
      <c r="BE20" s="74"/>
      <c r="BF20" s="49"/>
      <c r="BG20" s="70"/>
      <c r="BH20" s="101"/>
      <c r="BI20" s="54"/>
      <c r="BJ20" s="50"/>
      <c r="BK20" s="76"/>
      <c r="BL20" s="77"/>
      <c r="BM20" s="75"/>
      <c r="BN20" s="51"/>
      <c r="BO20" s="67"/>
      <c r="BP20" s="78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</row>
    <row r="21" spans="1:91" s="13" customFormat="1" ht="47.25">
      <c r="A21" s="33">
        <v>8</v>
      </c>
      <c r="B21" s="82" t="s">
        <v>143</v>
      </c>
      <c r="C21" s="33" t="s">
        <v>46</v>
      </c>
      <c r="D21" s="33" t="s">
        <v>46</v>
      </c>
      <c r="E21" s="56" t="s">
        <v>48</v>
      </c>
      <c r="F21" s="82" t="s">
        <v>123</v>
      </c>
      <c r="G21" s="57" t="s">
        <v>81</v>
      </c>
      <c r="H21" s="98" t="s">
        <v>106</v>
      </c>
      <c r="I21" s="99" t="s">
        <v>97</v>
      </c>
      <c r="J21" s="82">
        <v>1</v>
      </c>
      <c r="K21" s="56" t="s">
        <v>77</v>
      </c>
      <c r="L21" s="57" t="s">
        <v>71</v>
      </c>
      <c r="M21" s="40">
        <f t="shared" si="0"/>
        <v>20.833333333333336</v>
      </c>
      <c r="N21" s="41">
        <v>25</v>
      </c>
      <c r="O21" s="45" t="s">
        <v>113</v>
      </c>
      <c r="P21" s="39" t="s">
        <v>66</v>
      </c>
      <c r="Q21" s="42" t="s">
        <v>110</v>
      </c>
      <c r="R21" s="58">
        <v>44116</v>
      </c>
      <c r="S21" s="58">
        <f>R21+10</f>
        <v>44126</v>
      </c>
      <c r="T21" s="59"/>
      <c r="U21" s="60"/>
      <c r="V21" s="33"/>
      <c r="W21" s="59"/>
      <c r="X21" s="59" t="s">
        <v>67</v>
      </c>
      <c r="Y21" s="60" t="s">
        <v>65</v>
      </c>
      <c r="Z21" s="46" t="s">
        <v>87</v>
      </c>
      <c r="AA21" s="61" t="s">
        <v>64</v>
      </c>
      <c r="AB21" s="61" t="s">
        <v>118</v>
      </c>
      <c r="AC21" s="62" t="s">
        <v>44</v>
      </c>
      <c r="AD21" s="63" t="s">
        <v>45</v>
      </c>
      <c r="AE21" s="63">
        <v>44136</v>
      </c>
      <c r="AF21" s="66">
        <v>44136</v>
      </c>
      <c r="AG21" s="58">
        <v>44196</v>
      </c>
      <c r="AH21" s="64">
        <v>2020</v>
      </c>
      <c r="AI21" s="33"/>
      <c r="AJ21" s="33" t="s">
        <v>149</v>
      </c>
      <c r="AK21" s="69"/>
      <c r="AL21" s="48"/>
      <c r="AM21" s="67"/>
      <c r="AN21" s="68"/>
      <c r="AO21" s="52"/>
      <c r="AP21" s="69"/>
      <c r="AQ21" s="69"/>
      <c r="AR21" s="70"/>
      <c r="AS21" s="71"/>
      <c r="AT21" s="72"/>
      <c r="AU21" s="53"/>
      <c r="AV21" s="73"/>
      <c r="AW21" s="74"/>
      <c r="AX21" s="75"/>
      <c r="AY21" s="75"/>
      <c r="AZ21" s="69"/>
      <c r="BA21" s="53"/>
      <c r="BB21" s="53"/>
      <c r="BC21" s="53"/>
      <c r="BD21" s="73"/>
      <c r="BE21" s="74"/>
      <c r="BF21" s="49"/>
      <c r="BG21" s="70"/>
      <c r="BH21" s="101"/>
      <c r="BI21" s="54"/>
      <c r="BJ21" s="50"/>
      <c r="BK21" s="76"/>
      <c r="BL21" s="77"/>
      <c r="BM21" s="75"/>
      <c r="BN21" s="51"/>
      <c r="BO21" s="67"/>
      <c r="BP21" s="78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</row>
    <row r="22" spans="1:91" s="13" customFormat="1" ht="89.25" customHeight="1">
      <c r="A22" s="33" t="s">
        <v>82</v>
      </c>
      <c r="B22" s="82" t="s">
        <v>143</v>
      </c>
      <c r="C22" s="33" t="s">
        <v>46</v>
      </c>
      <c r="D22" s="33" t="s">
        <v>46</v>
      </c>
      <c r="E22" s="56" t="s">
        <v>73</v>
      </c>
      <c r="F22" s="82" t="s">
        <v>137</v>
      </c>
      <c r="G22" s="57" t="s">
        <v>144</v>
      </c>
      <c r="H22" s="96" t="s">
        <v>108</v>
      </c>
      <c r="I22" s="47" t="s">
        <v>99</v>
      </c>
      <c r="J22" s="82">
        <v>1</v>
      </c>
      <c r="K22" s="56" t="s">
        <v>77</v>
      </c>
      <c r="L22" s="57" t="s">
        <v>71</v>
      </c>
      <c r="M22" s="43">
        <v>35</v>
      </c>
      <c r="N22" s="43">
        <v>35</v>
      </c>
      <c r="O22" s="45" t="s">
        <v>113</v>
      </c>
      <c r="P22" s="39" t="s">
        <v>66</v>
      </c>
      <c r="Q22" s="42" t="s">
        <v>110</v>
      </c>
      <c r="R22" s="90">
        <v>43992</v>
      </c>
      <c r="S22" s="58">
        <v>44003</v>
      </c>
      <c r="T22" s="59"/>
      <c r="U22" s="63"/>
      <c r="V22" s="33"/>
      <c r="W22" s="59"/>
      <c r="X22" s="59" t="s">
        <v>47</v>
      </c>
      <c r="Y22" s="60" t="s">
        <v>65</v>
      </c>
      <c r="Z22" s="46" t="s">
        <v>86</v>
      </c>
      <c r="AA22" s="45" t="s">
        <v>64</v>
      </c>
      <c r="AB22" s="61" t="s">
        <v>85</v>
      </c>
      <c r="AC22" s="62" t="s">
        <v>44</v>
      </c>
      <c r="AD22" s="63" t="s">
        <v>45</v>
      </c>
      <c r="AE22" s="63">
        <v>44013</v>
      </c>
      <c r="AF22" s="63">
        <v>44013</v>
      </c>
      <c r="AG22" s="58">
        <v>44196</v>
      </c>
      <c r="AH22" s="64">
        <v>2020</v>
      </c>
      <c r="AI22" s="65"/>
      <c r="AJ22" s="56" t="s">
        <v>154</v>
      </c>
      <c r="AK22" s="18"/>
      <c r="AL22" s="48"/>
      <c r="AM22" s="67"/>
      <c r="AN22" s="68"/>
      <c r="AO22" s="52"/>
      <c r="AP22" s="69"/>
      <c r="AQ22" s="69"/>
      <c r="AR22" s="70"/>
      <c r="AS22" s="71"/>
      <c r="AT22" s="72"/>
      <c r="AU22" s="53"/>
      <c r="AV22" s="73"/>
      <c r="AW22" s="74"/>
      <c r="AX22" s="75"/>
      <c r="AY22" s="75"/>
      <c r="AZ22" s="69"/>
      <c r="BA22" s="53"/>
      <c r="BB22" s="53"/>
      <c r="BC22" s="53"/>
      <c r="BD22" s="73"/>
      <c r="BE22" s="74"/>
      <c r="BF22" s="49"/>
      <c r="BG22" s="70"/>
      <c r="BH22" s="101"/>
      <c r="BI22" s="54"/>
      <c r="BJ22" s="50"/>
      <c r="BK22" s="76"/>
      <c r="BL22" s="77"/>
      <c r="BM22" s="75"/>
      <c r="BN22" s="51"/>
      <c r="BO22" s="67"/>
      <c r="BP22" s="78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</row>
    <row r="23" spans="1:91" s="13" customFormat="1" ht="47.25">
      <c r="A23" s="82" t="s">
        <v>82</v>
      </c>
      <c r="B23" s="82" t="s">
        <v>143</v>
      </c>
      <c r="C23" s="82" t="s">
        <v>46</v>
      </c>
      <c r="D23" s="82" t="s">
        <v>46</v>
      </c>
      <c r="E23" s="56" t="s">
        <v>48</v>
      </c>
      <c r="F23" s="82" t="s">
        <v>126</v>
      </c>
      <c r="G23" s="56" t="s">
        <v>84</v>
      </c>
      <c r="H23" s="130" t="s">
        <v>129</v>
      </c>
      <c r="I23" s="131" t="s">
        <v>130</v>
      </c>
      <c r="J23" s="82">
        <v>1</v>
      </c>
      <c r="K23" s="127" t="s">
        <v>77</v>
      </c>
      <c r="L23" s="127" t="s">
        <v>71</v>
      </c>
      <c r="M23" s="41">
        <f>N23/1.2</f>
        <v>38.333333333333336</v>
      </c>
      <c r="N23" s="128">
        <v>46</v>
      </c>
      <c r="O23" s="45" t="s">
        <v>113</v>
      </c>
      <c r="P23" s="43" t="s">
        <v>66</v>
      </c>
      <c r="Q23" s="43" t="s">
        <v>110</v>
      </c>
      <c r="R23" s="90">
        <v>43992</v>
      </c>
      <c r="S23" s="58">
        <f>AE23-10</f>
        <v>44003</v>
      </c>
      <c r="T23" s="91"/>
      <c r="U23" s="90"/>
      <c r="V23" s="92"/>
      <c r="W23" s="91"/>
      <c r="X23" s="91" t="s">
        <v>67</v>
      </c>
      <c r="Y23" s="58" t="s">
        <v>65</v>
      </c>
      <c r="Z23" s="92" t="s">
        <v>87</v>
      </c>
      <c r="AA23" s="61" t="s">
        <v>64</v>
      </c>
      <c r="AB23" s="61" t="s">
        <v>118</v>
      </c>
      <c r="AC23" s="58" t="s">
        <v>44</v>
      </c>
      <c r="AD23" s="66" t="s">
        <v>45</v>
      </c>
      <c r="AE23" s="91">
        <v>44013</v>
      </c>
      <c r="AF23" s="91">
        <v>44013</v>
      </c>
      <c r="AG23" s="91">
        <v>44196</v>
      </c>
      <c r="AH23" s="93">
        <v>2020</v>
      </c>
      <c r="AI23" s="82"/>
      <c r="AJ23" s="82" t="s">
        <v>151</v>
      </c>
      <c r="AK23" s="69"/>
      <c r="AL23" s="48"/>
      <c r="AM23" s="83"/>
      <c r="AN23" s="84"/>
      <c r="AO23" s="85"/>
      <c r="AP23" s="69"/>
      <c r="AQ23" s="69"/>
      <c r="AR23" s="69"/>
      <c r="AS23" s="86"/>
      <c r="AT23" s="72"/>
      <c r="AU23" s="53"/>
      <c r="AV23" s="87"/>
      <c r="AW23" s="72"/>
      <c r="AX23" s="75"/>
      <c r="AY23" s="75"/>
      <c r="AZ23" s="69"/>
      <c r="BA23" s="53"/>
      <c r="BB23" s="53"/>
      <c r="BC23" s="53"/>
      <c r="BD23" s="87"/>
      <c r="BE23" s="72"/>
      <c r="BF23" s="51"/>
      <c r="BG23" s="69"/>
      <c r="BH23" s="88"/>
      <c r="BI23" s="53"/>
      <c r="BJ23" s="51"/>
      <c r="BK23" s="77"/>
      <c r="BL23" s="77"/>
      <c r="BM23" s="75"/>
      <c r="BN23" s="51"/>
      <c r="BO23" s="83"/>
      <c r="BP23" s="8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</row>
    <row r="24" spans="1:91" s="13" customFormat="1" ht="69" customHeight="1">
      <c r="A24" s="82" t="s">
        <v>82</v>
      </c>
      <c r="B24" s="82" t="s">
        <v>143</v>
      </c>
      <c r="C24" s="82" t="s">
        <v>46</v>
      </c>
      <c r="D24" s="82" t="s">
        <v>46</v>
      </c>
      <c r="E24" s="56" t="s">
        <v>48</v>
      </c>
      <c r="F24" s="82" t="s">
        <v>127</v>
      </c>
      <c r="G24" s="56" t="s">
        <v>116</v>
      </c>
      <c r="H24" s="130" t="s">
        <v>136</v>
      </c>
      <c r="I24" s="131" t="s">
        <v>135</v>
      </c>
      <c r="J24" s="82">
        <v>1</v>
      </c>
      <c r="K24" s="56" t="s">
        <v>77</v>
      </c>
      <c r="L24" s="56" t="s">
        <v>71</v>
      </c>
      <c r="M24" s="41">
        <f>N24/1.2</f>
        <v>20.833333333333336</v>
      </c>
      <c r="N24" s="41">
        <v>25</v>
      </c>
      <c r="O24" s="45" t="s">
        <v>113</v>
      </c>
      <c r="P24" s="43" t="s">
        <v>66</v>
      </c>
      <c r="Q24" s="43" t="s">
        <v>110</v>
      </c>
      <c r="R24" s="58">
        <v>43983</v>
      </c>
      <c r="S24" s="58">
        <v>43987</v>
      </c>
      <c r="T24" s="66"/>
      <c r="U24" s="58"/>
      <c r="V24" s="82"/>
      <c r="W24" s="66"/>
      <c r="X24" s="66" t="s">
        <v>67</v>
      </c>
      <c r="Y24" s="58" t="s">
        <v>65</v>
      </c>
      <c r="Z24" s="82" t="s">
        <v>87</v>
      </c>
      <c r="AA24" s="61" t="s">
        <v>64</v>
      </c>
      <c r="AB24" s="61" t="s">
        <v>118</v>
      </c>
      <c r="AC24" s="58" t="s">
        <v>44</v>
      </c>
      <c r="AD24" s="66" t="s">
        <v>45</v>
      </c>
      <c r="AE24" s="91">
        <v>44002</v>
      </c>
      <c r="AF24" s="91">
        <v>44002</v>
      </c>
      <c r="AG24" s="66">
        <v>44104</v>
      </c>
      <c r="AH24" s="64">
        <v>2020</v>
      </c>
      <c r="AI24" s="82"/>
      <c r="AJ24" s="82" t="s">
        <v>152</v>
      </c>
      <c r="AK24" s="69"/>
      <c r="AL24" s="48"/>
      <c r="AM24" s="83"/>
      <c r="AN24" s="84"/>
      <c r="AO24" s="85"/>
      <c r="AP24" s="69"/>
      <c r="AQ24" s="69"/>
      <c r="AR24" s="69"/>
      <c r="AS24" s="86"/>
      <c r="AT24" s="72"/>
      <c r="AU24" s="53"/>
      <c r="AV24" s="87"/>
      <c r="AW24" s="72"/>
      <c r="AX24" s="75"/>
      <c r="AY24" s="75"/>
      <c r="AZ24" s="69"/>
      <c r="BA24" s="53"/>
      <c r="BB24" s="53"/>
      <c r="BC24" s="53"/>
      <c r="BD24" s="87"/>
      <c r="BE24" s="72"/>
      <c r="BF24" s="51"/>
      <c r="BG24" s="69"/>
      <c r="BH24" s="88"/>
      <c r="BI24" s="53"/>
      <c r="BJ24" s="51"/>
      <c r="BK24" s="77"/>
      <c r="BL24" s="77"/>
      <c r="BM24" s="75"/>
      <c r="BN24" s="51"/>
      <c r="BO24" s="83"/>
      <c r="BP24" s="8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</row>
    <row r="25" spans="1:91" s="13" customFormat="1" ht="47.25">
      <c r="A25" s="33">
        <v>8</v>
      </c>
      <c r="B25" s="82" t="s">
        <v>143</v>
      </c>
      <c r="C25" s="82" t="s">
        <v>46</v>
      </c>
      <c r="D25" s="82" t="s">
        <v>46</v>
      </c>
      <c r="E25" s="56" t="s">
        <v>48</v>
      </c>
      <c r="F25" s="33" t="s">
        <v>161</v>
      </c>
      <c r="G25" s="57" t="s">
        <v>199</v>
      </c>
      <c r="H25" s="61" t="s">
        <v>204</v>
      </c>
      <c r="I25" s="82" t="s">
        <v>205</v>
      </c>
      <c r="J25" s="82">
        <v>1</v>
      </c>
      <c r="K25" s="56" t="s">
        <v>77</v>
      </c>
      <c r="L25" s="57" t="s">
        <v>71</v>
      </c>
      <c r="M25" s="40">
        <f>N25/1.2</f>
        <v>50</v>
      </c>
      <c r="N25" s="43">
        <v>60</v>
      </c>
      <c r="O25" s="45" t="s">
        <v>113</v>
      </c>
      <c r="P25" s="39" t="s">
        <v>66</v>
      </c>
      <c r="Q25" s="42" t="s">
        <v>110</v>
      </c>
      <c r="R25" s="58">
        <v>43983</v>
      </c>
      <c r="S25" s="58">
        <v>43987</v>
      </c>
      <c r="T25" s="59"/>
      <c r="U25" s="60"/>
      <c r="V25" s="33"/>
      <c r="W25" s="59"/>
      <c r="X25" s="66" t="s">
        <v>67</v>
      </c>
      <c r="Y25" s="58" t="s">
        <v>65</v>
      </c>
      <c r="Z25" s="82" t="s">
        <v>87</v>
      </c>
      <c r="AA25" s="61" t="s">
        <v>64</v>
      </c>
      <c r="AB25" s="61" t="s">
        <v>118</v>
      </c>
      <c r="AC25" s="58" t="s">
        <v>44</v>
      </c>
      <c r="AD25" s="66" t="s">
        <v>45</v>
      </c>
      <c r="AE25" s="91">
        <v>44002</v>
      </c>
      <c r="AF25" s="91">
        <v>44002</v>
      </c>
      <c r="AG25" s="66">
        <v>44104</v>
      </c>
      <c r="AH25" s="64">
        <v>2020</v>
      </c>
      <c r="AI25" s="65"/>
      <c r="AJ25" s="45" t="s">
        <v>168</v>
      </c>
      <c r="AK25" s="18"/>
      <c r="AL25" s="48"/>
      <c r="AM25" s="67"/>
      <c r="AN25" s="68"/>
      <c r="AO25" s="52"/>
      <c r="AP25" s="69"/>
      <c r="AQ25" s="69"/>
      <c r="AR25" s="70"/>
      <c r="AS25" s="71"/>
      <c r="AT25" s="72"/>
      <c r="AU25" s="53"/>
      <c r="AV25" s="73"/>
      <c r="AW25" s="74"/>
      <c r="AX25" s="75"/>
      <c r="AY25" s="75"/>
      <c r="AZ25" s="69"/>
      <c r="BA25" s="53"/>
      <c r="BB25" s="53"/>
      <c r="BC25" s="53"/>
      <c r="BD25" s="73"/>
      <c r="BE25" s="74"/>
      <c r="BF25" s="49"/>
      <c r="BG25" s="70"/>
      <c r="BH25" s="101"/>
      <c r="BI25" s="54"/>
      <c r="BJ25" s="50"/>
      <c r="BK25" s="76"/>
      <c r="BL25" s="77"/>
      <c r="BM25" s="75"/>
      <c r="BN25" s="51"/>
      <c r="BO25" s="67"/>
      <c r="BP25" s="78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</row>
    <row r="26" spans="1:91" s="13" customFormat="1" ht="47.25">
      <c r="A26" s="33">
        <v>8</v>
      </c>
      <c r="B26" s="82" t="s">
        <v>143</v>
      </c>
      <c r="C26" s="82" t="s">
        <v>46</v>
      </c>
      <c r="D26" s="82" t="s">
        <v>46</v>
      </c>
      <c r="E26" s="56" t="s">
        <v>48</v>
      </c>
      <c r="F26" s="33" t="s">
        <v>162</v>
      </c>
      <c r="G26" s="57" t="s">
        <v>165</v>
      </c>
      <c r="H26" s="61" t="s">
        <v>193</v>
      </c>
      <c r="I26" s="82" t="s">
        <v>194</v>
      </c>
      <c r="J26" s="82">
        <v>1</v>
      </c>
      <c r="K26" s="56" t="s">
        <v>77</v>
      </c>
      <c r="L26" s="57" t="s">
        <v>71</v>
      </c>
      <c r="M26" s="40">
        <f t="shared" ref="M26:M28" si="1">N26/1.2</f>
        <v>12.5</v>
      </c>
      <c r="N26" s="43">
        <v>15</v>
      </c>
      <c r="O26" s="45" t="s">
        <v>113</v>
      </c>
      <c r="P26" s="39" t="s">
        <v>66</v>
      </c>
      <c r="Q26" s="42" t="s">
        <v>110</v>
      </c>
      <c r="R26" s="58">
        <v>43983</v>
      </c>
      <c r="S26" s="58">
        <v>43987</v>
      </c>
      <c r="T26" s="59"/>
      <c r="U26" s="60"/>
      <c r="V26" s="33"/>
      <c r="W26" s="59"/>
      <c r="X26" s="66" t="s">
        <v>67</v>
      </c>
      <c r="Y26" s="58" t="s">
        <v>65</v>
      </c>
      <c r="Z26" s="82" t="s">
        <v>87</v>
      </c>
      <c r="AA26" s="61" t="s">
        <v>64</v>
      </c>
      <c r="AB26" s="61" t="s">
        <v>118</v>
      </c>
      <c r="AC26" s="58" t="s">
        <v>44</v>
      </c>
      <c r="AD26" s="66" t="s">
        <v>45</v>
      </c>
      <c r="AE26" s="91">
        <v>44002</v>
      </c>
      <c r="AF26" s="91">
        <v>44002</v>
      </c>
      <c r="AG26" s="66">
        <v>44104</v>
      </c>
      <c r="AH26" s="64">
        <v>2020</v>
      </c>
      <c r="AI26" s="65"/>
      <c r="AJ26" s="45" t="s">
        <v>168</v>
      </c>
      <c r="AK26" s="18"/>
      <c r="AL26" s="48"/>
      <c r="AM26" s="67"/>
      <c r="AN26" s="68"/>
      <c r="AO26" s="52"/>
      <c r="AP26" s="69"/>
      <c r="AQ26" s="69"/>
      <c r="AR26" s="70"/>
      <c r="AS26" s="71"/>
      <c r="AT26" s="72"/>
      <c r="AU26" s="53"/>
      <c r="AV26" s="73"/>
      <c r="AW26" s="74"/>
      <c r="AX26" s="75"/>
      <c r="AY26" s="75"/>
      <c r="AZ26" s="69"/>
      <c r="BA26" s="53"/>
      <c r="BB26" s="53"/>
      <c r="BC26" s="53"/>
      <c r="BD26" s="73"/>
      <c r="BE26" s="74"/>
      <c r="BF26" s="49"/>
      <c r="BG26" s="70"/>
      <c r="BH26" s="101"/>
      <c r="BI26" s="54"/>
      <c r="BJ26" s="50"/>
      <c r="BK26" s="76"/>
      <c r="BL26" s="77"/>
      <c r="BM26" s="75"/>
      <c r="BN26" s="51"/>
      <c r="BO26" s="67"/>
      <c r="BP26" s="78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</row>
    <row r="27" spans="1:91" s="13" customFormat="1" ht="47.25">
      <c r="A27" s="33">
        <v>8</v>
      </c>
      <c r="B27" s="82" t="s">
        <v>143</v>
      </c>
      <c r="C27" s="82" t="s">
        <v>46</v>
      </c>
      <c r="D27" s="82" t="s">
        <v>46</v>
      </c>
      <c r="E27" s="56" t="s">
        <v>48</v>
      </c>
      <c r="F27" s="33" t="s">
        <v>163</v>
      </c>
      <c r="G27" s="57" t="s">
        <v>189</v>
      </c>
      <c r="H27" s="61" t="s">
        <v>195</v>
      </c>
      <c r="I27" s="61" t="s">
        <v>195</v>
      </c>
      <c r="J27" s="82">
        <v>1</v>
      </c>
      <c r="K27" s="56" t="s">
        <v>77</v>
      </c>
      <c r="L27" s="57" t="s">
        <v>71</v>
      </c>
      <c r="M27" s="40">
        <f t="shared" si="1"/>
        <v>40.833333333333336</v>
      </c>
      <c r="N27" s="43">
        <v>49</v>
      </c>
      <c r="O27" s="45" t="s">
        <v>113</v>
      </c>
      <c r="P27" s="39" t="s">
        <v>66</v>
      </c>
      <c r="Q27" s="42" t="s">
        <v>110</v>
      </c>
      <c r="R27" s="58">
        <v>43983</v>
      </c>
      <c r="S27" s="58">
        <v>43987</v>
      </c>
      <c r="T27" s="59"/>
      <c r="U27" s="60"/>
      <c r="V27" s="33"/>
      <c r="W27" s="59"/>
      <c r="X27" s="66" t="s">
        <v>67</v>
      </c>
      <c r="Y27" s="58" t="s">
        <v>65</v>
      </c>
      <c r="Z27" s="82" t="s">
        <v>87</v>
      </c>
      <c r="AA27" s="61" t="s">
        <v>64</v>
      </c>
      <c r="AB27" s="61" t="s">
        <v>118</v>
      </c>
      <c r="AC27" s="58" t="s">
        <v>44</v>
      </c>
      <c r="AD27" s="66" t="s">
        <v>45</v>
      </c>
      <c r="AE27" s="91">
        <v>44002</v>
      </c>
      <c r="AF27" s="91">
        <v>44002</v>
      </c>
      <c r="AG27" s="66">
        <v>44104</v>
      </c>
      <c r="AH27" s="64">
        <v>2020</v>
      </c>
      <c r="AI27" s="65"/>
      <c r="AJ27" s="45" t="s">
        <v>168</v>
      </c>
      <c r="AK27" s="18"/>
      <c r="AL27" s="48"/>
      <c r="AM27" s="67"/>
      <c r="AN27" s="68"/>
      <c r="AO27" s="52"/>
      <c r="AP27" s="69"/>
      <c r="AQ27" s="69"/>
      <c r="AR27" s="70"/>
      <c r="AS27" s="71"/>
      <c r="AT27" s="72"/>
      <c r="AU27" s="53"/>
      <c r="AV27" s="73"/>
      <c r="AW27" s="74"/>
      <c r="AX27" s="75"/>
      <c r="AY27" s="75"/>
      <c r="AZ27" s="69"/>
      <c r="BA27" s="53"/>
      <c r="BB27" s="53"/>
      <c r="BC27" s="53"/>
      <c r="BD27" s="73"/>
      <c r="BE27" s="74"/>
      <c r="BF27" s="49"/>
      <c r="BG27" s="70"/>
      <c r="BH27" s="101"/>
      <c r="BI27" s="54"/>
      <c r="BJ27" s="50"/>
      <c r="BK27" s="76"/>
      <c r="BL27" s="77"/>
      <c r="BM27" s="75"/>
      <c r="BN27" s="51"/>
      <c r="BO27" s="67"/>
      <c r="BP27" s="78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</row>
    <row r="28" spans="1:91" s="13" customFormat="1" ht="47.25">
      <c r="A28" s="33">
        <v>8</v>
      </c>
      <c r="B28" s="82" t="s">
        <v>143</v>
      </c>
      <c r="C28" s="82" t="s">
        <v>46</v>
      </c>
      <c r="D28" s="82" t="s">
        <v>46</v>
      </c>
      <c r="E28" s="56" t="s">
        <v>48</v>
      </c>
      <c r="F28" s="33" t="s">
        <v>164</v>
      </c>
      <c r="G28" s="57" t="s">
        <v>167</v>
      </c>
      <c r="H28" s="61" t="s">
        <v>195</v>
      </c>
      <c r="I28" s="61" t="s">
        <v>195</v>
      </c>
      <c r="J28" s="82">
        <v>1</v>
      </c>
      <c r="K28" s="56" t="s">
        <v>77</v>
      </c>
      <c r="L28" s="57" t="s">
        <v>71</v>
      </c>
      <c r="M28" s="40">
        <f t="shared" si="1"/>
        <v>15.833333333333334</v>
      </c>
      <c r="N28" s="43">
        <v>19</v>
      </c>
      <c r="O28" s="45" t="s">
        <v>113</v>
      </c>
      <c r="P28" s="39" t="s">
        <v>66</v>
      </c>
      <c r="Q28" s="42" t="s">
        <v>110</v>
      </c>
      <c r="R28" s="58">
        <v>43983</v>
      </c>
      <c r="S28" s="58">
        <v>43987</v>
      </c>
      <c r="T28" s="59"/>
      <c r="U28" s="60"/>
      <c r="V28" s="33"/>
      <c r="W28" s="59"/>
      <c r="X28" s="59" t="s">
        <v>67</v>
      </c>
      <c r="Y28" s="60" t="s">
        <v>65</v>
      </c>
      <c r="Z28" s="46" t="s">
        <v>87</v>
      </c>
      <c r="AA28" s="61" t="s">
        <v>64</v>
      </c>
      <c r="AB28" s="61" t="s">
        <v>118</v>
      </c>
      <c r="AC28" s="62" t="s">
        <v>44</v>
      </c>
      <c r="AD28" s="63" t="s">
        <v>45</v>
      </c>
      <c r="AE28" s="63">
        <v>44002</v>
      </c>
      <c r="AF28" s="63">
        <v>44002</v>
      </c>
      <c r="AG28" s="58">
        <v>44104</v>
      </c>
      <c r="AH28" s="64">
        <v>2020</v>
      </c>
      <c r="AI28" s="65"/>
      <c r="AJ28" s="45" t="s">
        <v>168</v>
      </c>
      <c r="AK28" s="18"/>
      <c r="AL28" s="48"/>
      <c r="AM28" s="67"/>
      <c r="AN28" s="68"/>
      <c r="AO28" s="52"/>
      <c r="AP28" s="69"/>
      <c r="AQ28" s="69"/>
      <c r="AR28" s="70"/>
      <c r="AS28" s="71"/>
      <c r="AT28" s="72"/>
      <c r="AU28" s="53"/>
      <c r="AV28" s="73"/>
      <c r="AW28" s="74"/>
      <c r="AX28" s="75"/>
      <c r="AY28" s="75"/>
      <c r="AZ28" s="69"/>
      <c r="BA28" s="53"/>
      <c r="BB28" s="53"/>
      <c r="BC28" s="53"/>
      <c r="BD28" s="73"/>
      <c r="BE28" s="74"/>
      <c r="BF28" s="49"/>
      <c r="BG28" s="70"/>
      <c r="BH28" s="101"/>
      <c r="BI28" s="54"/>
      <c r="BJ28" s="50"/>
      <c r="BK28" s="76"/>
      <c r="BL28" s="77"/>
      <c r="BM28" s="75"/>
      <c r="BN28" s="51"/>
      <c r="BO28" s="67"/>
      <c r="BP28" s="78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</row>
    <row r="29" spans="1:91" ht="46.5" customHeight="1">
      <c r="A29" s="224" t="s">
        <v>138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6"/>
      <c r="M29" s="116">
        <f>M28+M27+M26+M25+M24+M23+M22+M21+M20+M19+M18+M17+M16+M15+M12</f>
        <v>1316.0766666666666</v>
      </c>
      <c r="N29" s="106">
        <f>N28+N27+N26+N25+N24+N23+N22+N21+N20+N19+N18+N17+N16+N15+N12</f>
        <v>1572.2919999999999</v>
      </c>
      <c r="O29" s="103"/>
      <c r="P29" s="103"/>
      <c r="Q29" s="117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18"/>
      <c r="AF29" s="118"/>
      <c r="AG29" s="118"/>
      <c r="AH29" s="103"/>
      <c r="AI29" s="103"/>
      <c r="AJ29" s="103"/>
    </row>
    <row r="30" spans="1:91" s="16" customFormat="1">
      <c r="A30" s="241" t="s">
        <v>70</v>
      </c>
      <c r="B30" s="241"/>
      <c r="C30" s="241"/>
      <c r="D30" s="241"/>
      <c r="E30" s="241"/>
      <c r="F30" s="242"/>
      <c r="G30" s="10"/>
      <c r="H30" s="10"/>
      <c r="I30" s="48"/>
      <c r="J30" s="10"/>
      <c r="K30" s="10"/>
      <c r="L30" s="10"/>
      <c r="M30" s="120"/>
      <c r="N30" s="44"/>
      <c r="O30" s="10"/>
      <c r="P30" s="10"/>
      <c r="Q30" s="31"/>
      <c r="R30" s="10"/>
      <c r="S30" s="10"/>
      <c r="T30" s="10"/>
      <c r="U30" s="25"/>
      <c r="V30" s="10"/>
      <c r="W30" s="10"/>
      <c r="X30" s="10"/>
      <c r="Y30" s="10"/>
      <c r="Z30" s="10"/>
      <c r="AA30" s="10"/>
      <c r="AB30" s="10"/>
      <c r="AC30" s="10"/>
      <c r="AD30" s="10"/>
      <c r="AE30" s="26"/>
      <c r="AF30" s="26"/>
      <c r="AG30" s="26"/>
      <c r="AH30" s="10"/>
      <c r="AI30" s="10"/>
      <c r="AJ30" s="10"/>
      <c r="AK30" s="19"/>
    </row>
    <row r="31" spans="1:91" s="16" customFormat="1">
      <c r="A31" s="10"/>
      <c r="B31" s="8"/>
      <c r="C31" s="10"/>
      <c r="D31" s="10"/>
      <c r="E31" s="10"/>
      <c r="F31" s="37"/>
      <c r="G31" s="10"/>
      <c r="H31" s="10"/>
      <c r="I31" s="48"/>
      <c r="J31" s="10"/>
      <c r="K31" s="10"/>
      <c r="L31" s="10"/>
      <c r="M31" s="17"/>
      <c r="N31" s="8"/>
      <c r="O31" s="10"/>
      <c r="P31" s="10"/>
      <c r="Q31" s="31"/>
      <c r="R31" s="10"/>
      <c r="S31" s="10"/>
      <c r="T31" s="10"/>
      <c r="U31" s="25"/>
      <c r="V31" s="10"/>
      <c r="W31" s="10"/>
      <c r="X31" s="10"/>
      <c r="Y31" s="10"/>
      <c r="Z31" s="10"/>
      <c r="AA31" s="10"/>
      <c r="AB31" s="10"/>
      <c r="AC31" s="10"/>
      <c r="AD31" s="10"/>
      <c r="AE31" s="26"/>
      <c r="AF31" s="26"/>
      <c r="AG31" s="26"/>
      <c r="AH31" s="10"/>
      <c r="AI31" s="10"/>
      <c r="AJ31" s="10"/>
      <c r="AK31" s="19"/>
    </row>
    <row r="32" spans="1:91" s="16" customFormat="1">
      <c r="A32" s="10"/>
      <c r="B32" s="8"/>
      <c r="C32" s="10"/>
      <c r="D32" s="10"/>
      <c r="E32" s="10"/>
      <c r="F32" s="37"/>
      <c r="G32" s="10"/>
      <c r="H32" s="10"/>
      <c r="I32" s="48"/>
      <c r="J32" s="10"/>
      <c r="K32" s="10"/>
      <c r="L32" s="10"/>
      <c r="M32" s="17"/>
      <c r="N32" s="8"/>
      <c r="O32" s="10"/>
      <c r="P32" s="10"/>
      <c r="Q32" s="31"/>
      <c r="R32" s="10"/>
      <c r="S32" s="10"/>
      <c r="T32" s="10"/>
      <c r="U32" s="25"/>
      <c r="V32" s="10"/>
      <c r="W32" s="10"/>
      <c r="X32" s="10"/>
      <c r="Y32" s="10"/>
      <c r="Z32" s="10"/>
      <c r="AA32" s="10"/>
      <c r="AB32" s="10"/>
      <c r="AC32" s="10"/>
      <c r="AD32" s="10"/>
      <c r="AE32" s="26"/>
      <c r="AF32" s="26"/>
      <c r="AG32" s="26"/>
      <c r="AH32" s="10"/>
      <c r="AI32" s="10"/>
      <c r="AJ32" s="10"/>
      <c r="AK32" s="19"/>
    </row>
    <row r="33" spans="1:37" s="16" customFormat="1" ht="29.25" customHeight="1">
      <c r="B33" s="34" t="s">
        <v>75</v>
      </c>
      <c r="C33" s="27"/>
      <c r="D33" s="27"/>
      <c r="E33" s="27"/>
      <c r="F33" s="84"/>
      <c r="G33" s="100"/>
      <c r="H33" s="27"/>
      <c r="I33" s="55"/>
      <c r="N33" s="13"/>
      <c r="Q33" s="80"/>
      <c r="U33" s="28"/>
      <c r="AF33" s="15"/>
      <c r="AG33" s="15"/>
      <c r="AK33" s="19"/>
    </row>
    <row r="34" spans="1:37" s="16" customFormat="1" ht="27" customHeight="1">
      <c r="B34" s="35" t="s">
        <v>76</v>
      </c>
      <c r="C34" s="29"/>
      <c r="D34" s="29"/>
      <c r="E34" s="29"/>
      <c r="F34" s="37"/>
      <c r="G34" s="94"/>
      <c r="H34" s="29"/>
      <c r="I34" s="55"/>
      <c r="N34" s="13"/>
      <c r="Q34" s="80"/>
      <c r="U34" s="28"/>
      <c r="AF34" s="15"/>
      <c r="AG34" s="15"/>
      <c r="AK34" s="19"/>
    </row>
    <row r="35" spans="1:37" s="16" customFormat="1" ht="30" customHeight="1">
      <c r="B35" s="35" t="s">
        <v>128</v>
      </c>
      <c r="C35" s="29"/>
      <c r="D35" s="29"/>
      <c r="E35" s="29"/>
      <c r="F35" s="37"/>
      <c r="G35" s="94"/>
      <c r="H35" s="29"/>
      <c r="I35" s="55"/>
      <c r="N35" s="13"/>
      <c r="Q35" s="80"/>
      <c r="U35" s="28"/>
      <c r="AF35" s="15"/>
      <c r="AG35" s="15"/>
      <c r="AK35" s="19"/>
    </row>
    <row r="36" spans="1:37" s="16" customFormat="1">
      <c r="A36" s="10"/>
      <c r="B36" s="8"/>
      <c r="C36" s="10"/>
      <c r="D36" s="10"/>
      <c r="E36" s="10"/>
      <c r="F36" s="37"/>
      <c r="G36" s="10"/>
      <c r="H36" s="10"/>
      <c r="I36" s="48"/>
      <c r="J36" s="10"/>
      <c r="K36" s="10"/>
      <c r="L36" s="10"/>
      <c r="M36" s="10"/>
      <c r="N36" s="8"/>
      <c r="O36" s="10"/>
      <c r="P36" s="10"/>
      <c r="Q36" s="31"/>
      <c r="R36" s="10"/>
      <c r="S36" s="10"/>
      <c r="T36" s="10"/>
      <c r="U36" s="25"/>
      <c r="V36" s="10"/>
      <c r="W36" s="10"/>
      <c r="X36" s="10"/>
      <c r="Y36" s="10"/>
      <c r="Z36" s="10"/>
      <c r="AA36" s="10"/>
      <c r="AB36" s="10"/>
      <c r="AC36" s="10"/>
      <c r="AD36" s="10"/>
      <c r="AE36" s="26"/>
      <c r="AF36" s="26"/>
      <c r="AG36" s="26"/>
      <c r="AH36" s="10"/>
      <c r="AI36" s="10"/>
      <c r="AJ36" s="10"/>
      <c r="AK36" s="19"/>
    </row>
    <row r="37" spans="1:37" s="16" customFormat="1" ht="20.25">
      <c r="A37" s="30"/>
      <c r="B37" s="36"/>
      <c r="C37" s="30"/>
      <c r="D37" s="10"/>
      <c r="E37" s="10"/>
      <c r="F37" s="37"/>
      <c r="G37" s="10"/>
      <c r="H37" s="10"/>
      <c r="I37" s="48"/>
      <c r="J37" s="10"/>
      <c r="K37" s="10"/>
      <c r="L37" s="10"/>
      <c r="M37" s="10"/>
      <c r="N37" s="8"/>
      <c r="O37" s="10"/>
      <c r="P37" s="10"/>
      <c r="Q37" s="31"/>
      <c r="R37" s="10"/>
      <c r="S37" s="10"/>
      <c r="T37" s="10"/>
      <c r="U37" s="25"/>
      <c r="V37" s="10"/>
      <c r="W37" s="10"/>
      <c r="X37" s="10"/>
      <c r="Y37" s="10"/>
      <c r="Z37" s="10"/>
      <c r="AA37" s="10"/>
      <c r="AB37" s="10"/>
      <c r="AC37" s="10"/>
      <c r="AD37" s="10"/>
      <c r="AE37" s="26"/>
      <c r="AF37" s="26"/>
      <c r="AG37" s="26"/>
      <c r="AH37" s="10"/>
      <c r="AI37" s="10"/>
      <c r="AJ37" s="10"/>
      <c r="AK37" s="19"/>
    </row>
    <row r="38" spans="1:37" s="16" customFormat="1" ht="20.25">
      <c r="A38" s="30"/>
      <c r="B38" s="36"/>
      <c r="C38" s="30"/>
      <c r="D38" s="10"/>
      <c r="E38" s="10"/>
      <c r="F38" s="37"/>
      <c r="G38" s="10"/>
      <c r="H38" s="10"/>
      <c r="I38" s="48"/>
      <c r="J38" s="10"/>
      <c r="K38" s="10"/>
      <c r="L38" s="10"/>
      <c r="M38" s="10"/>
      <c r="N38" s="8"/>
      <c r="O38" s="10"/>
      <c r="P38" s="10"/>
      <c r="Q38" s="31"/>
      <c r="R38" s="10"/>
      <c r="S38" s="10"/>
      <c r="T38" s="10"/>
      <c r="U38" s="25"/>
      <c r="V38" s="10"/>
      <c r="W38" s="10"/>
      <c r="X38" s="10"/>
      <c r="Y38" s="10"/>
      <c r="Z38" s="10"/>
      <c r="AA38" s="10"/>
      <c r="AB38" s="10"/>
      <c r="AC38" s="10"/>
      <c r="AD38" s="10"/>
      <c r="AE38" s="26"/>
      <c r="AF38" s="26"/>
      <c r="AG38" s="26"/>
      <c r="AH38" s="10"/>
      <c r="AI38" s="10"/>
      <c r="AJ38" s="10"/>
      <c r="AK38" s="19"/>
    </row>
    <row r="39" spans="1:37" s="16" customFormat="1" ht="20.25">
      <c r="A39" s="30"/>
      <c r="B39" s="36"/>
      <c r="C39" s="30"/>
      <c r="D39" s="10"/>
      <c r="E39" s="10"/>
      <c r="F39" s="37"/>
      <c r="G39" s="10"/>
      <c r="H39" s="10"/>
      <c r="I39" s="48"/>
      <c r="J39" s="10"/>
      <c r="K39" s="10"/>
      <c r="L39" s="10"/>
      <c r="M39" s="10"/>
      <c r="N39" s="8"/>
      <c r="O39" s="10"/>
      <c r="P39" s="10"/>
      <c r="Q39" s="31"/>
      <c r="R39" s="10"/>
      <c r="S39" s="10"/>
      <c r="T39" s="10"/>
      <c r="U39" s="25"/>
      <c r="V39" s="10"/>
      <c r="W39" s="10"/>
      <c r="X39" s="10"/>
      <c r="Y39" s="10"/>
      <c r="Z39" s="10"/>
      <c r="AA39" s="10"/>
      <c r="AB39" s="10"/>
      <c r="AC39" s="10"/>
      <c r="AD39" s="10"/>
      <c r="AE39" s="26"/>
      <c r="AF39" s="26"/>
      <c r="AG39" s="26"/>
      <c r="AH39" s="10"/>
      <c r="AI39" s="10"/>
      <c r="AJ39" s="10"/>
      <c r="AK39" s="19"/>
    </row>
    <row r="40" spans="1:37" s="16" customFormat="1">
      <c r="A40" s="10"/>
      <c r="B40" s="8"/>
      <c r="C40" s="10"/>
      <c r="D40" s="10"/>
      <c r="E40" s="10"/>
      <c r="F40" s="37"/>
      <c r="G40" s="10"/>
      <c r="H40" s="10"/>
      <c r="I40" s="48"/>
      <c r="J40" s="10"/>
      <c r="K40" s="10"/>
      <c r="L40" s="10"/>
      <c r="M40" s="10"/>
      <c r="N40" s="8"/>
      <c r="O40" s="10"/>
      <c r="P40" s="10"/>
      <c r="Q40" s="31"/>
      <c r="R40" s="10"/>
      <c r="S40" s="10"/>
      <c r="T40" s="10"/>
      <c r="U40" s="25"/>
      <c r="V40" s="10"/>
      <c r="W40" s="10"/>
      <c r="X40" s="10"/>
      <c r="Y40" s="10"/>
      <c r="Z40" s="10"/>
      <c r="AA40" s="10"/>
      <c r="AB40" s="10"/>
      <c r="AC40" s="10"/>
      <c r="AD40" s="10"/>
      <c r="AE40" s="26"/>
      <c r="AF40" s="26"/>
      <c r="AG40" s="26"/>
      <c r="AH40" s="10"/>
      <c r="AI40" s="10"/>
      <c r="AJ40" s="10"/>
      <c r="AK40" s="19"/>
    </row>
    <row r="41" spans="1:37" s="16" customFormat="1">
      <c r="A41" s="10"/>
      <c r="B41" s="8"/>
      <c r="C41" s="10"/>
      <c r="D41" s="10"/>
      <c r="E41" s="10"/>
      <c r="F41" s="37"/>
      <c r="G41" s="10"/>
      <c r="H41" s="10"/>
      <c r="I41" s="48"/>
      <c r="J41" s="10"/>
      <c r="K41" s="10"/>
      <c r="L41" s="10"/>
      <c r="M41" s="10"/>
      <c r="N41" s="8"/>
      <c r="O41" s="10"/>
      <c r="P41" s="10"/>
      <c r="Q41" s="31"/>
      <c r="R41" s="10"/>
      <c r="S41" s="10"/>
      <c r="T41" s="10"/>
      <c r="U41" s="25"/>
      <c r="V41" s="10"/>
      <c r="W41" s="10"/>
      <c r="X41" s="10"/>
      <c r="Y41" s="10"/>
      <c r="Z41" s="10"/>
      <c r="AA41" s="10"/>
      <c r="AB41" s="10"/>
      <c r="AC41" s="10"/>
      <c r="AD41" s="10"/>
      <c r="AE41" s="26"/>
      <c r="AF41" s="26"/>
      <c r="AG41" s="26"/>
      <c r="AH41" s="10"/>
      <c r="AI41" s="10"/>
      <c r="AJ41" s="10"/>
      <c r="AK41" s="19"/>
    </row>
    <row r="42" spans="1:37" s="16" customFormat="1">
      <c r="A42" s="10"/>
      <c r="B42" s="8"/>
      <c r="C42" s="10"/>
      <c r="D42" s="10"/>
      <c r="E42" s="10"/>
      <c r="F42" s="37"/>
      <c r="G42" s="10"/>
      <c r="H42" s="10"/>
      <c r="I42" s="48"/>
      <c r="J42" s="10"/>
      <c r="K42" s="10"/>
      <c r="L42" s="10"/>
      <c r="M42" s="10"/>
      <c r="N42" s="8"/>
      <c r="O42" s="10"/>
      <c r="P42" s="10"/>
      <c r="Q42" s="31"/>
      <c r="R42" s="10"/>
      <c r="S42" s="10"/>
      <c r="T42" s="10"/>
      <c r="U42" s="25"/>
      <c r="V42" s="10"/>
      <c r="W42" s="10"/>
      <c r="X42" s="10"/>
      <c r="Y42" s="10"/>
      <c r="Z42" s="10"/>
      <c r="AA42" s="10"/>
      <c r="AB42" s="10"/>
      <c r="AC42" s="10"/>
      <c r="AD42" s="10"/>
      <c r="AE42" s="26"/>
      <c r="AF42" s="26"/>
      <c r="AG42" s="26"/>
      <c r="AH42" s="10"/>
      <c r="AI42" s="10"/>
      <c r="AJ42" s="10"/>
      <c r="AK42" s="19"/>
    </row>
    <row r="43" spans="1:37" s="16" customFormat="1">
      <c r="A43" s="10"/>
      <c r="B43" s="8"/>
      <c r="C43" s="10"/>
      <c r="D43" s="10"/>
      <c r="E43" s="10"/>
      <c r="F43" s="37"/>
      <c r="G43" s="10"/>
      <c r="H43" s="10"/>
      <c r="I43" s="48"/>
      <c r="J43" s="10"/>
      <c r="K43" s="10"/>
      <c r="L43" s="10"/>
      <c r="M43" s="10"/>
      <c r="N43" s="8"/>
      <c r="O43" s="10"/>
      <c r="P43" s="10"/>
      <c r="Q43" s="31"/>
      <c r="R43" s="10"/>
      <c r="S43" s="10"/>
      <c r="T43" s="10"/>
      <c r="U43" s="25"/>
      <c r="V43" s="10"/>
      <c r="W43" s="10"/>
      <c r="X43" s="10"/>
      <c r="Y43" s="10"/>
      <c r="Z43" s="10"/>
      <c r="AA43" s="10"/>
      <c r="AB43" s="10"/>
      <c r="AC43" s="10"/>
      <c r="AD43" s="10"/>
      <c r="AE43" s="26"/>
      <c r="AF43" s="26"/>
      <c r="AG43" s="26"/>
      <c r="AH43" s="10"/>
      <c r="AI43" s="10"/>
      <c r="AJ43" s="10"/>
      <c r="AK43" s="19"/>
    </row>
    <row r="44" spans="1:37" s="16" customFormat="1">
      <c r="A44" s="10"/>
      <c r="B44" s="8"/>
      <c r="C44" s="10"/>
      <c r="D44" s="10"/>
      <c r="E44" s="10"/>
      <c r="F44" s="37"/>
      <c r="G44" s="10"/>
      <c r="H44" s="10"/>
      <c r="I44" s="48"/>
      <c r="J44" s="10"/>
      <c r="K44" s="10"/>
      <c r="L44" s="10"/>
      <c r="M44" s="10"/>
      <c r="N44" s="8"/>
      <c r="O44" s="10"/>
      <c r="P44" s="10"/>
      <c r="Q44" s="31"/>
      <c r="R44" s="10"/>
      <c r="S44" s="10"/>
      <c r="T44" s="10"/>
      <c r="U44" s="25"/>
      <c r="V44" s="10"/>
      <c r="W44" s="10"/>
      <c r="X44" s="10"/>
      <c r="Y44" s="10"/>
      <c r="Z44" s="10"/>
      <c r="AA44" s="10"/>
      <c r="AB44" s="10"/>
      <c r="AC44" s="10"/>
      <c r="AD44" s="10"/>
      <c r="AE44" s="26"/>
      <c r="AF44" s="26"/>
      <c r="AG44" s="26"/>
      <c r="AH44" s="10"/>
      <c r="AI44" s="10"/>
      <c r="AJ44" s="10"/>
      <c r="AK44" s="19"/>
    </row>
    <row r="45" spans="1:37" s="16" customFormat="1">
      <c r="A45" s="10"/>
      <c r="B45" s="8"/>
      <c r="C45" s="10"/>
      <c r="D45" s="10"/>
      <c r="E45" s="10"/>
      <c r="F45" s="37"/>
      <c r="G45" s="10"/>
      <c r="H45" s="10"/>
      <c r="I45" s="48"/>
      <c r="J45" s="10"/>
      <c r="K45" s="10"/>
      <c r="L45" s="10"/>
      <c r="M45" s="10"/>
      <c r="N45" s="8"/>
      <c r="O45" s="10"/>
      <c r="P45" s="10"/>
      <c r="Q45" s="31"/>
      <c r="R45" s="10"/>
      <c r="S45" s="10"/>
      <c r="T45" s="10"/>
      <c r="U45" s="25"/>
      <c r="V45" s="10"/>
      <c r="W45" s="10"/>
      <c r="X45" s="10"/>
      <c r="Y45" s="10"/>
      <c r="Z45" s="10"/>
      <c r="AA45" s="10"/>
      <c r="AB45" s="10"/>
      <c r="AC45" s="10"/>
      <c r="AD45" s="10"/>
      <c r="AE45" s="26"/>
      <c r="AF45" s="26"/>
      <c r="AG45" s="26"/>
      <c r="AH45" s="10"/>
      <c r="AI45" s="10"/>
      <c r="AJ45" s="10"/>
      <c r="AK45" s="19"/>
    </row>
    <row r="46" spans="1:37" s="16" customFormat="1">
      <c r="A46" s="10"/>
      <c r="B46" s="8"/>
      <c r="C46" s="10"/>
      <c r="D46" s="10"/>
      <c r="E46" s="10"/>
      <c r="F46" s="37"/>
      <c r="G46" s="10"/>
      <c r="H46" s="10"/>
      <c r="I46" s="48"/>
      <c r="J46" s="10"/>
      <c r="K46" s="10"/>
      <c r="L46" s="10"/>
      <c r="M46" s="10"/>
      <c r="N46" s="8"/>
      <c r="O46" s="10"/>
      <c r="P46" s="10"/>
      <c r="Q46" s="31"/>
      <c r="R46" s="10"/>
      <c r="S46" s="10"/>
      <c r="T46" s="10"/>
      <c r="U46" s="25"/>
      <c r="V46" s="10"/>
      <c r="W46" s="10"/>
      <c r="X46" s="10"/>
      <c r="Y46" s="10"/>
      <c r="Z46" s="10"/>
      <c r="AA46" s="10"/>
      <c r="AB46" s="10"/>
      <c r="AC46" s="10"/>
      <c r="AD46" s="10"/>
      <c r="AE46" s="26"/>
      <c r="AF46" s="26"/>
      <c r="AG46" s="26"/>
      <c r="AH46" s="10"/>
      <c r="AI46" s="10"/>
      <c r="AJ46" s="10"/>
      <c r="AK46" s="19"/>
    </row>
    <row r="47" spans="1:37" s="16" customFormat="1">
      <c r="A47" s="10"/>
      <c r="B47" s="8"/>
      <c r="C47" s="10"/>
      <c r="D47" s="10"/>
      <c r="E47" s="10"/>
      <c r="F47" s="37"/>
      <c r="G47" s="10"/>
      <c r="H47" s="10"/>
      <c r="I47" s="48"/>
      <c r="J47" s="10"/>
      <c r="K47" s="10"/>
      <c r="L47" s="10"/>
      <c r="M47" s="10"/>
      <c r="N47" s="8"/>
      <c r="O47" s="10"/>
      <c r="P47" s="10"/>
      <c r="Q47" s="31"/>
      <c r="R47" s="10"/>
      <c r="S47" s="10"/>
      <c r="T47" s="10"/>
      <c r="U47" s="25"/>
      <c r="V47" s="10"/>
      <c r="W47" s="10"/>
      <c r="X47" s="10"/>
      <c r="Y47" s="10"/>
      <c r="Z47" s="10"/>
      <c r="AA47" s="10"/>
      <c r="AB47" s="10"/>
      <c r="AC47" s="10"/>
      <c r="AD47" s="10"/>
      <c r="AE47" s="26"/>
      <c r="AF47" s="26"/>
      <c r="AG47" s="26"/>
      <c r="AH47" s="10"/>
      <c r="AI47" s="10"/>
      <c r="AJ47" s="10"/>
      <c r="AK47" s="19"/>
    </row>
    <row r="48" spans="1:37" s="16" customFormat="1">
      <c r="A48" s="10"/>
      <c r="B48" s="8"/>
      <c r="C48" s="10"/>
      <c r="D48" s="10"/>
      <c r="E48" s="10"/>
      <c r="F48" s="37"/>
      <c r="G48" s="10"/>
      <c r="H48" s="10"/>
      <c r="I48" s="48"/>
      <c r="J48" s="10"/>
      <c r="K48" s="10"/>
      <c r="L48" s="10"/>
      <c r="M48" s="10"/>
      <c r="N48" s="8"/>
      <c r="O48" s="10"/>
      <c r="P48" s="10"/>
      <c r="Q48" s="31"/>
      <c r="R48" s="10"/>
      <c r="S48" s="10"/>
      <c r="T48" s="10"/>
      <c r="U48" s="25"/>
      <c r="V48" s="10"/>
      <c r="W48" s="10"/>
      <c r="X48" s="10"/>
      <c r="Y48" s="10"/>
      <c r="Z48" s="10"/>
      <c r="AA48" s="10"/>
      <c r="AB48" s="10"/>
      <c r="AC48" s="10"/>
      <c r="AD48" s="10"/>
      <c r="AE48" s="26"/>
      <c r="AF48" s="26"/>
      <c r="AG48" s="26"/>
      <c r="AH48" s="10"/>
      <c r="AI48" s="10"/>
      <c r="AJ48" s="10"/>
      <c r="AK48" s="19"/>
    </row>
    <row r="49" spans="1:37" s="16" customFormat="1">
      <c r="A49" s="10"/>
      <c r="B49" s="8"/>
      <c r="C49" s="10"/>
      <c r="D49" s="10"/>
      <c r="E49" s="10"/>
      <c r="F49" s="37"/>
      <c r="G49" s="10"/>
      <c r="H49" s="10"/>
      <c r="I49" s="48"/>
      <c r="J49" s="10"/>
      <c r="K49" s="10"/>
      <c r="L49" s="10"/>
      <c r="M49" s="10"/>
      <c r="N49" s="8"/>
      <c r="O49" s="10"/>
      <c r="P49" s="10"/>
      <c r="Q49" s="31"/>
      <c r="R49" s="10"/>
      <c r="S49" s="10"/>
      <c r="T49" s="10"/>
      <c r="U49" s="25"/>
      <c r="V49" s="10"/>
      <c r="W49" s="10"/>
      <c r="X49" s="10"/>
      <c r="Y49" s="10"/>
      <c r="Z49" s="10"/>
      <c r="AA49" s="10"/>
      <c r="AB49" s="10"/>
      <c r="AC49" s="10"/>
      <c r="AD49" s="10"/>
      <c r="AE49" s="26"/>
      <c r="AF49" s="26"/>
      <c r="AG49" s="26"/>
      <c r="AH49" s="10"/>
      <c r="AI49" s="10"/>
      <c r="AJ49" s="10"/>
      <c r="AK49" s="19"/>
    </row>
    <row r="50" spans="1:37" s="16" customFormat="1">
      <c r="A50" s="10"/>
      <c r="B50" s="8"/>
      <c r="C50" s="10"/>
      <c r="D50" s="10"/>
      <c r="E50" s="10"/>
      <c r="F50" s="37"/>
      <c r="G50" s="10"/>
      <c r="H50" s="10"/>
      <c r="I50" s="48"/>
      <c r="J50" s="10"/>
      <c r="K50" s="10"/>
      <c r="L50" s="10"/>
      <c r="M50" s="10"/>
      <c r="N50" s="8"/>
      <c r="O50" s="10"/>
      <c r="P50" s="10"/>
      <c r="Q50" s="31"/>
      <c r="R50" s="10"/>
      <c r="S50" s="10"/>
      <c r="T50" s="10"/>
      <c r="U50" s="25"/>
      <c r="V50" s="10"/>
      <c r="W50" s="10"/>
      <c r="X50" s="10"/>
      <c r="Y50" s="10"/>
      <c r="Z50" s="10"/>
      <c r="AA50" s="10"/>
      <c r="AB50" s="10"/>
      <c r="AC50" s="10"/>
      <c r="AD50" s="10"/>
      <c r="AE50" s="26"/>
      <c r="AF50" s="26"/>
      <c r="AG50" s="26"/>
      <c r="AH50" s="10"/>
      <c r="AI50" s="10"/>
      <c r="AJ50" s="10"/>
      <c r="AK50" s="19"/>
    </row>
    <row r="51" spans="1:37" s="16" customFormat="1">
      <c r="A51" s="10"/>
      <c r="B51" s="8"/>
      <c r="C51" s="10"/>
      <c r="D51" s="10"/>
      <c r="E51" s="10"/>
      <c r="F51" s="37"/>
      <c r="G51" s="10"/>
      <c r="H51" s="10"/>
      <c r="I51" s="48"/>
      <c r="J51" s="10"/>
      <c r="K51" s="10"/>
      <c r="L51" s="10"/>
      <c r="M51" s="10"/>
      <c r="N51" s="8"/>
      <c r="O51" s="10"/>
      <c r="P51" s="10"/>
      <c r="Q51" s="31"/>
      <c r="R51" s="10"/>
      <c r="S51" s="10"/>
      <c r="T51" s="10"/>
      <c r="U51" s="25"/>
      <c r="V51" s="10"/>
      <c r="W51" s="10"/>
      <c r="X51" s="10"/>
      <c r="Y51" s="10"/>
      <c r="Z51" s="10"/>
      <c r="AA51" s="10"/>
      <c r="AB51" s="10"/>
      <c r="AC51" s="10"/>
      <c r="AD51" s="10"/>
      <c r="AE51" s="26"/>
      <c r="AF51" s="26"/>
      <c r="AG51" s="26"/>
      <c r="AH51" s="10"/>
      <c r="AI51" s="10"/>
      <c r="AJ51" s="10"/>
      <c r="AK51" s="19"/>
    </row>
  </sheetData>
  <customSheetViews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2"/>
      <autoFilter ref="A8:AJ150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3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4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7"/>
      <autoFilter ref="A8:AJ150"/>
    </customSheetView>
  </customSheetViews>
  <mergeCells count="46">
    <mergeCell ref="A10:I10"/>
    <mergeCell ref="A12:I12"/>
    <mergeCell ref="A15:I15"/>
    <mergeCell ref="A30:F30"/>
    <mergeCell ref="AJ5:AJ7"/>
    <mergeCell ref="AH5:AH7"/>
    <mergeCell ref="W6:W7"/>
    <mergeCell ref="X6:X7"/>
    <mergeCell ref="Y6:Y7"/>
    <mergeCell ref="AE6:AE7"/>
    <mergeCell ref="AF6:AF7"/>
    <mergeCell ref="AG6:AG7"/>
    <mergeCell ref="N5:N7"/>
    <mergeCell ref="T5:W5"/>
    <mergeCell ref="X5:AG5"/>
    <mergeCell ref="V6:V7"/>
    <mergeCell ref="A29:L29"/>
    <mergeCell ref="AG1:AI3"/>
    <mergeCell ref="O5:O7"/>
    <mergeCell ref="P5:S5"/>
    <mergeCell ref="AI5:AI7"/>
    <mergeCell ref="B5:B7"/>
    <mergeCell ref="C5:D5"/>
    <mergeCell ref="Z6:AA6"/>
    <mergeCell ref="AB6:AB7"/>
    <mergeCell ref="K5:K7"/>
    <mergeCell ref="L5:L7"/>
    <mergeCell ref="E5:E7"/>
    <mergeCell ref="F5:F7"/>
    <mergeCell ref="G5:G7"/>
    <mergeCell ref="AC6:AD6"/>
    <mergeCell ref="S6:S7"/>
    <mergeCell ref="T6:T7"/>
    <mergeCell ref="U6:U7"/>
    <mergeCell ref="Q1:S3"/>
    <mergeCell ref="A5:A7"/>
    <mergeCell ref="A3:N3"/>
    <mergeCell ref="H5:H7"/>
    <mergeCell ref="I5:I7"/>
    <mergeCell ref="M5:M7"/>
    <mergeCell ref="C6:C7"/>
    <mergeCell ref="D6:D7"/>
    <mergeCell ref="P6:P7"/>
    <mergeCell ref="Q6:Q7"/>
    <mergeCell ref="R6:R7"/>
    <mergeCell ref="J5:J7"/>
  </mergeCells>
  <pageMargins left="3.937007874015748E-2" right="3.937007874015748E-2" top="0.55118110236220474" bottom="0.15748031496062992" header="0.31496062992125984" footer="0.31496062992125984"/>
  <pageSetup paperSize="9" scale="50" fitToWidth="0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M18"/>
  <sheetViews>
    <sheetView zoomScale="70" zoomScaleNormal="70" workbookViewId="0">
      <selection activeCell="A10" sqref="A10:S16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91" ht="20.25">
      <c r="A4" s="7" t="s">
        <v>190</v>
      </c>
    </row>
    <row r="6" spans="1:91" ht="25.5" customHeight="1">
      <c r="A6" s="251" t="s">
        <v>29</v>
      </c>
      <c r="B6" s="251" t="s">
        <v>18</v>
      </c>
      <c r="C6" s="262" t="s">
        <v>20</v>
      </c>
      <c r="D6" s="264"/>
      <c r="E6" s="251" t="s">
        <v>33</v>
      </c>
      <c r="F6" s="268" t="s">
        <v>21</v>
      </c>
      <c r="G6" s="251" t="s">
        <v>22</v>
      </c>
      <c r="H6" s="251" t="s">
        <v>49</v>
      </c>
      <c r="I6" s="268" t="s">
        <v>50</v>
      </c>
      <c r="J6" s="251" t="s">
        <v>51</v>
      </c>
      <c r="K6" s="251" t="s">
        <v>38</v>
      </c>
      <c r="L6" s="251" t="s">
        <v>39</v>
      </c>
      <c r="M6" s="261" t="s">
        <v>52</v>
      </c>
      <c r="N6" s="261" t="s">
        <v>53</v>
      </c>
      <c r="O6" s="251" t="s">
        <v>34</v>
      </c>
      <c r="P6" s="262" t="s">
        <v>0</v>
      </c>
      <c r="Q6" s="263"/>
      <c r="R6" s="263"/>
      <c r="S6" s="264"/>
      <c r="T6" s="262" t="s">
        <v>56</v>
      </c>
      <c r="U6" s="265"/>
      <c r="V6" s="265"/>
      <c r="W6" s="266"/>
      <c r="X6" s="262" t="s">
        <v>30</v>
      </c>
      <c r="Y6" s="265"/>
      <c r="Z6" s="265"/>
      <c r="AA6" s="265"/>
      <c r="AB6" s="265"/>
      <c r="AC6" s="265"/>
      <c r="AD6" s="265"/>
      <c r="AE6" s="267"/>
      <c r="AF6" s="265"/>
      <c r="AG6" s="266"/>
      <c r="AH6" s="268" t="s">
        <v>19</v>
      </c>
      <c r="AI6" s="251" t="s">
        <v>40</v>
      </c>
      <c r="AJ6" s="254" t="s">
        <v>36</v>
      </c>
    </row>
    <row r="7" spans="1:91">
      <c r="A7" s="252"/>
      <c r="B7" s="252"/>
      <c r="C7" s="251" t="s">
        <v>41</v>
      </c>
      <c r="D7" s="255" t="s">
        <v>63</v>
      </c>
      <c r="E7" s="252"/>
      <c r="F7" s="269"/>
      <c r="G7" s="252"/>
      <c r="H7" s="252"/>
      <c r="I7" s="269"/>
      <c r="J7" s="252"/>
      <c r="K7" s="252"/>
      <c r="L7" s="252"/>
      <c r="M7" s="261"/>
      <c r="N7" s="261"/>
      <c r="O7" s="252"/>
      <c r="P7" s="251" t="s">
        <v>42</v>
      </c>
      <c r="Q7" s="251" t="s">
        <v>37</v>
      </c>
      <c r="R7" s="258" t="s">
        <v>54</v>
      </c>
      <c r="S7" s="258" t="s">
        <v>55</v>
      </c>
      <c r="T7" s="251" t="s">
        <v>57</v>
      </c>
      <c r="U7" s="251" t="s">
        <v>35</v>
      </c>
      <c r="V7" s="251" t="s">
        <v>58</v>
      </c>
      <c r="W7" s="251" t="s">
        <v>59</v>
      </c>
      <c r="X7" s="251" t="s">
        <v>27</v>
      </c>
      <c r="Y7" s="251" t="s">
        <v>28</v>
      </c>
      <c r="Z7" s="262" t="s">
        <v>23</v>
      </c>
      <c r="AA7" s="266"/>
      <c r="AB7" s="268" t="s">
        <v>32</v>
      </c>
      <c r="AC7" s="262" t="s">
        <v>24</v>
      </c>
      <c r="AD7" s="266"/>
      <c r="AE7" s="268" t="s">
        <v>60</v>
      </c>
      <c r="AF7" s="251" t="s">
        <v>61</v>
      </c>
      <c r="AG7" s="268" t="s">
        <v>62</v>
      </c>
      <c r="AH7" s="269"/>
      <c r="AI7" s="252"/>
      <c r="AJ7" s="254"/>
    </row>
    <row r="8" spans="1:91" ht="48.75" customHeight="1">
      <c r="A8" s="253"/>
      <c r="B8" s="253"/>
      <c r="C8" s="253"/>
      <c r="D8" s="256"/>
      <c r="E8" s="253"/>
      <c r="F8" s="270"/>
      <c r="G8" s="253"/>
      <c r="H8" s="253"/>
      <c r="I8" s="270"/>
      <c r="J8" s="253"/>
      <c r="K8" s="253"/>
      <c r="L8" s="253"/>
      <c r="M8" s="261"/>
      <c r="N8" s="261"/>
      <c r="O8" s="253"/>
      <c r="P8" s="257"/>
      <c r="Q8" s="257"/>
      <c r="R8" s="259"/>
      <c r="S8" s="260"/>
      <c r="T8" s="253"/>
      <c r="U8" s="253"/>
      <c r="V8" s="253"/>
      <c r="W8" s="253"/>
      <c r="X8" s="253"/>
      <c r="Y8" s="253"/>
      <c r="Z8" s="4" t="s">
        <v>31</v>
      </c>
      <c r="AA8" s="5" t="s">
        <v>26</v>
      </c>
      <c r="AB8" s="270"/>
      <c r="AC8" s="5" t="s">
        <v>25</v>
      </c>
      <c r="AD8" s="4" t="s">
        <v>26</v>
      </c>
      <c r="AE8" s="270"/>
      <c r="AF8" s="253"/>
      <c r="AG8" s="270"/>
      <c r="AH8" s="270"/>
      <c r="AI8" s="253"/>
      <c r="AJ8" s="254"/>
    </row>
    <row r="9" spans="1:91">
      <c r="A9" s="5">
        <v>1</v>
      </c>
      <c r="B9" s="5">
        <v>2</v>
      </c>
      <c r="C9" s="5">
        <v>3</v>
      </c>
      <c r="D9" s="5">
        <v>4</v>
      </c>
      <c r="E9" s="5">
        <v>5</v>
      </c>
      <c r="F9" s="119">
        <v>6</v>
      </c>
      <c r="G9" s="5">
        <v>7</v>
      </c>
      <c r="H9" s="5">
        <v>8</v>
      </c>
      <c r="I9" s="4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/>
      <c r="Q9" s="3"/>
      <c r="R9" s="6"/>
      <c r="S9" s="6"/>
      <c r="T9" s="3">
        <v>20</v>
      </c>
      <c r="U9" s="3">
        <v>21</v>
      </c>
      <c r="V9" s="3">
        <v>22</v>
      </c>
      <c r="W9" s="3">
        <v>23</v>
      </c>
      <c r="X9" s="3">
        <v>27</v>
      </c>
      <c r="Y9" s="3">
        <v>28</v>
      </c>
      <c r="Z9" s="119">
        <v>29</v>
      </c>
      <c r="AA9" s="119">
        <v>30</v>
      </c>
      <c r="AB9" s="119">
        <v>31</v>
      </c>
      <c r="AC9" s="3">
        <v>32</v>
      </c>
      <c r="AD9" s="119">
        <v>33</v>
      </c>
      <c r="AE9" s="119">
        <v>34</v>
      </c>
      <c r="AF9" s="119">
        <v>35</v>
      </c>
      <c r="AG9" s="119">
        <v>36</v>
      </c>
      <c r="AH9" s="119">
        <v>37</v>
      </c>
      <c r="AI9" s="3">
        <v>38</v>
      </c>
      <c r="AJ9" s="3">
        <v>39</v>
      </c>
    </row>
    <row r="10" spans="1:91" s="165" customFormat="1" ht="156.75" customHeight="1">
      <c r="A10" s="139" t="s">
        <v>170</v>
      </c>
      <c r="B10" s="139" t="s">
        <v>171</v>
      </c>
      <c r="C10" s="139" t="s">
        <v>46</v>
      </c>
      <c r="D10" s="139" t="s">
        <v>46</v>
      </c>
      <c r="E10" s="140" t="s">
        <v>172</v>
      </c>
      <c r="F10" s="139" t="s">
        <v>85</v>
      </c>
      <c r="G10" s="141" t="s">
        <v>173</v>
      </c>
      <c r="H10" s="142" t="s">
        <v>174</v>
      </c>
      <c r="I10" s="143" t="s">
        <v>175</v>
      </c>
      <c r="J10" s="139">
        <v>1</v>
      </c>
      <c r="K10" s="140" t="s">
        <v>176</v>
      </c>
      <c r="L10" s="140" t="s">
        <v>71</v>
      </c>
      <c r="M10" s="144">
        <f>N10/1.2</f>
        <v>302.5</v>
      </c>
      <c r="N10" s="144">
        <v>363</v>
      </c>
      <c r="O10" s="143" t="s">
        <v>177</v>
      </c>
      <c r="P10" s="145" t="s">
        <v>66</v>
      </c>
      <c r="Q10" s="145" t="s">
        <v>139</v>
      </c>
      <c r="R10" s="146">
        <v>43952</v>
      </c>
      <c r="S10" s="146">
        <v>44012</v>
      </c>
      <c r="T10" s="147"/>
      <c r="U10" s="146"/>
      <c r="V10" s="139"/>
      <c r="W10" s="147"/>
      <c r="X10" s="147" t="s">
        <v>178</v>
      </c>
      <c r="Y10" s="146" t="s">
        <v>65</v>
      </c>
      <c r="Z10" s="139" t="s">
        <v>86</v>
      </c>
      <c r="AA10" s="143" t="s">
        <v>64</v>
      </c>
      <c r="AB10" s="148" t="s">
        <v>85</v>
      </c>
      <c r="AC10" s="146" t="s">
        <v>44</v>
      </c>
      <c r="AD10" s="147" t="s">
        <v>45</v>
      </c>
      <c r="AE10" s="147">
        <v>44013</v>
      </c>
      <c r="AF10" s="147">
        <v>44013</v>
      </c>
      <c r="AG10" s="146">
        <v>44104</v>
      </c>
      <c r="AH10" s="149">
        <v>2020</v>
      </c>
      <c r="AI10" s="139"/>
      <c r="AJ10" s="139" t="s">
        <v>179</v>
      </c>
      <c r="AK10" s="150"/>
      <c r="AL10" s="151"/>
      <c r="AM10" s="152"/>
      <c r="AN10" s="153"/>
      <c r="AO10" s="154"/>
      <c r="AP10" s="150"/>
      <c r="AQ10" s="150"/>
      <c r="AR10" s="150"/>
      <c r="AS10" s="155"/>
      <c r="AT10" s="156"/>
      <c r="AU10" s="157"/>
      <c r="AV10" s="158"/>
      <c r="AW10" s="156"/>
      <c r="AX10" s="159"/>
      <c r="AY10" s="159"/>
      <c r="AZ10" s="150"/>
      <c r="BA10" s="157"/>
      <c r="BB10" s="157"/>
      <c r="BC10" s="157"/>
      <c r="BD10" s="158"/>
      <c r="BE10" s="156"/>
      <c r="BF10" s="160"/>
      <c r="BG10" s="150"/>
      <c r="BH10" s="161"/>
      <c r="BI10" s="157"/>
      <c r="BJ10" s="160"/>
      <c r="BK10" s="162"/>
      <c r="BL10" s="162"/>
      <c r="BM10" s="159"/>
      <c r="BN10" s="160"/>
      <c r="BO10" s="152"/>
      <c r="BP10" s="163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</row>
    <row r="11" spans="1:91" s="165" customFormat="1" ht="62.25" customHeight="1">
      <c r="A11" s="139" t="s">
        <v>170</v>
      </c>
      <c r="B11" s="139" t="s">
        <v>171</v>
      </c>
      <c r="C11" s="139" t="s">
        <v>46</v>
      </c>
      <c r="D11" s="139" t="s">
        <v>46</v>
      </c>
      <c r="E11" s="140" t="s">
        <v>172</v>
      </c>
      <c r="F11" s="139" t="s">
        <v>170</v>
      </c>
      <c r="G11" s="141" t="s">
        <v>181</v>
      </c>
      <c r="H11" s="142" t="s">
        <v>182</v>
      </c>
      <c r="I11" s="143" t="s">
        <v>183</v>
      </c>
      <c r="J11" s="139">
        <v>1</v>
      </c>
      <c r="K11" s="140" t="s">
        <v>176</v>
      </c>
      <c r="L11" s="140" t="s">
        <v>71</v>
      </c>
      <c r="M11" s="144">
        <f>N11/1.2</f>
        <v>1642.4175</v>
      </c>
      <c r="N11" s="166">
        <v>1970.9010000000001</v>
      </c>
      <c r="O11" s="143" t="s">
        <v>177</v>
      </c>
      <c r="P11" s="145" t="s">
        <v>66</v>
      </c>
      <c r="Q11" s="145" t="s">
        <v>139</v>
      </c>
      <c r="R11" s="146">
        <v>43855</v>
      </c>
      <c r="S11" s="146">
        <v>43889</v>
      </c>
      <c r="T11" s="147"/>
      <c r="U11" s="146"/>
      <c r="V11" s="139"/>
      <c r="W11" s="139"/>
      <c r="X11" s="147" t="s">
        <v>184</v>
      </c>
      <c r="Y11" s="146" t="s">
        <v>65</v>
      </c>
      <c r="Z11" s="139" t="s">
        <v>86</v>
      </c>
      <c r="AA11" s="143" t="s">
        <v>64</v>
      </c>
      <c r="AB11" s="148" t="s">
        <v>85</v>
      </c>
      <c r="AC11" s="146" t="s">
        <v>44</v>
      </c>
      <c r="AD11" s="147" t="s">
        <v>45</v>
      </c>
      <c r="AE11" s="147">
        <v>43891</v>
      </c>
      <c r="AF11" s="147">
        <v>43891</v>
      </c>
      <c r="AG11" s="146">
        <v>43982</v>
      </c>
      <c r="AH11" s="149">
        <v>2020</v>
      </c>
      <c r="AI11" s="139"/>
      <c r="AJ11" s="139" t="s">
        <v>179</v>
      </c>
      <c r="AK11" s="150"/>
      <c r="AL11" s="151"/>
      <c r="AM11" s="152"/>
      <c r="AN11" s="153"/>
      <c r="AO11" s="154"/>
      <c r="AP11" s="150"/>
      <c r="AQ11" s="150"/>
      <c r="AR11" s="150"/>
      <c r="AS11" s="155"/>
      <c r="AT11" s="156"/>
      <c r="AU11" s="157"/>
      <c r="AV11" s="158"/>
      <c r="AW11" s="156"/>
      <c r="AX11" s="159"/>
      <c r="AY11" s="159"/>
      <c r="AZ11" s="150"/>
      <c r="BA11" s="157"/>
      <c r="BB11" s="157"/>
      <c r="BC11" s="157"/>
      <c r="BD11" s="158"/>
      <c r="BE11" s="156"/>
      <c r="BF11" s="160"/>
      <c r="BG11" s="150"/>
      <c r="BH11" s="161"/>
      <c r="BI11" s="157"/>
      <c r="BJ11" s="160"/>
      <c r="BK11" s="162"/>
      <c r="BL11" s="162"/>
      <c r="BM11" s="159"/>
      <c r="BN11" s="160"/>
      <c r="BO11" s="152"/>
      <c r="BP11" s="163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</row>
    <row r="12" spans="1:91" s="165" customFormat="1" ht="92.25" customHeight="1">
      <c r="A12" s="139">
        <v>8</v>
      </c>
      <c r="B12" s="139" t="s">
        <v>141</v>
      </c>
      <c r="C12" s="139" t="s">
        <v>46</v>
      </c>
      <c r="D12" s="139" t="s">
        <v>46</v>
      </c>
      <c r="E12" s="140" t="s">
        <v>48</v>
      </c>
      <c r="F12" s="139" t="s">
        <v>88</v>
      </c>
      <c r="G12" s="167" t="s">
        <v>114</v>
      </c>
      <c r="H12" s="168" t="s">
        <v>131</v>
      </c>
      <c r="I12" s="169" t="s">
        <v>132</v>
      </c>
      <c r="J12" s="139">
        <v>1</v>
      </c>
      <c r="K12" s="140" t="s">
        <v>77</v>
      </c>
      <c r="L12" s="140" t="s">
        <v>71</v>
      </c>
      <c r="M12" s="144">
        <f t="shared" ref="M12:M13" si="0">N12/1.2</f>
        <v>375</v>
      </c>
      <c r="N12" s="170">
        <v>450</v>
      </c>
      <c r="O12" s="143" t="s">
        <v>119</v>
      </c>
      <c r="P12" s="145" t="s">
        <v>66</v>
      </c>
      <c r="Q12" s="145" t="s">
        <v>139</v>
      </c>
      <c r="R12" s="146">
        <v>43891</v>
      </c>
      <c r="S12" s="146">
        <v>43920</v>
      </c>
      <c r="T12" s="147"/>
      <c r="U12" s="146"/>
      <c r="V12" s="139"/>
      <c r="W12" s="147"/>
      <c r="X12" s="147" t="s">
        <v>67</v>
      </c>
      <c r="Y12" s="146" t="s">
        <v>65</v>
      </c>
      <c r="Z12" s="139" t="s">
        <v>111</v>
      </c>
      <c r="AA12" s="143" t="s">
        <v>140</v>
      </c>
      <c r="AB12" s="171" t="s">
        <v>118</v>
      </c>
      <c r="AC12" s="146" t="s">
        <v>44</v>
      </c>
      <c r="AD12" s="147" t="s">
        <v>45</v>
      </c>
      <c r="AE12" s="147">
        <v>43922</v>
      </c>
      <c r="AF12" s="147">
        <v>43922</v>
      </c>
      <c r="AG12" s="146">
        <v>44012</v>
      </c>
      <c r="AH12" s="149">
        <v>2020</v>
      </c>
      <c r="AI12" s="172"/>
      <c r="AJ12" s="173" t="s">
        <v>156</v>
      </c>
      <c r="AK12" s="174"/>
      <c r="AL12" s="175"/>
      <c r="AM12" s="175"/>
    </row>
    <row r="13" spans="1:91" s="165" customFormat="1" ht="66.75" customHeight="1">
      <c r="A13" s="176">
        <v>8</v>
      </c>
      <c r="B13" s="139" t="s">
        <v>141</v>
      </c>
      <c r="C13" s="176" t="s">
        <v>46</v>
      </c>
      <c r="D13" s="176" t="s">
        <v>46</v>
      </c>
      <c r="E13" s="140" t="s">
        <v>48</v>
      </c>
      <c r="F13" s="139" t="s">
        <v>89</v>
      </c>
      <c r="G13" s="177" t="s">
        <v>115</v>
      </c>
      <c r="H13" s="178" t="s">
        <v>133</v>
      </c>
      <c r="I13" s="179" t="s">
        <v>134</v>
      </c>
      <c r="J13" s="139">
        <v>1</v>
      </c>
      <c r="K13" s="140" t="s">
        <v>77</v>
      </c>
      <c r="L13" s="180" t="s">
        <v>71</v>
      </c>
      <c r="M13" s="166">
        <f t="shared" si="0"/>
        <v>250</v>
      </c>
      <c r="N13" s="170">
        <v>300</v>
      </c>
      <c r="O13" s="181" t="s">
        <v>119</v>
      </c>
      <c r="P13" s="182" t="s">
        <v>66</v>
      </c>
      <c r="Q13" s="183" t="s">
        <v>139</v>
      </c>
      <c r="R13" s="184">
        <v>43891</v>
      </c>
      <c r="S13" s="184">
        <v>43920</v>
      </c>
      <c r="T13" s="185"/>
      <c r="U13" s="184"/>
      <c r="V13" s="176"/>
      <c r="W13" s="185"/>
      <c r="X13" s="185" t="s">
        <v>67</v>
      </c>
      <c r="Y13" s="186" t="s">
        <v>65</v>
      </c>
      <c r="Z13" s="187" t="s">
        <v>111</v>
      </c>
      <c r="AA13" s="143" t="s">
        <v>140</v>
      </c>
      <c r="AB13" s="188" t="s">
        <v>118</v>
      </c>
      <c r="AC13" s="184" t="s">
        <v>44</v>
      </c>
      <c r="AD13" s="189" t="s">
        <v>45</v>
      </c>
      <c r="AE13" s="189">
        <v>43556</v>
      </c>
      <c r="AF13" s="189">
        <v>43556</v>
      </c>
      <c r="AG13" s="146">
        <v>44012</v>
      </c>
      <c r="AH13" s="149">
        <v>2020</v>
      </c>
      <c r="AI13" s="172"/>
      <c r="AJ13" s="173" t="s">
        <v>156</v>
      </c>
      <c r="AK13" s="190"/>
      <c r="AL13" s="175"/>
      <c r="AM13" s="175"/>
    </row>
    <row r="14" spans="1:91" s="165" customFormat="1" ht="78.75">
      <c r="A14" s="176">
        <v>8</v>
      </c>
      <c r="B14" s="139" t="s">
        <v>143</v>
      </c>
      <c r="C14" s="176" t="s">
        <v>46</v>
      </c>
      <c r="D14" s="176" t="s">
        <v>46</v>
      </c>
      <c r="E14" s="140" t="s">
        <v>48</v>
      </c>
      <c r="F14" s="139" t="s">
        <v>124</v>
      </c>
      <c r="G14" s="180" t="s">
        <v>83</v>
      </c>
      <c r="H14" s="191" t="s">
        <v>107</v>
      </c>
      <c r="I14" s="192" t="s">
        <v>98</v>
      </c>
      <c r="J14" s="139">
        <v>1</v>
      </c>
      <c r="K14" s="140" t="s">
        <v>77</v>
      </c>
      <c r="L14" s="180" t="s">
        <v>71</v>
      </c>
      <c r="M14" s="166">
        <f>N14/1.2</f>
        <v>25</v>
      </c>
      <c r="N14" s="144">
        <v>30</v>
      </c>
      <c r="O14" s="143" t="s">
        <v>113</v>
      </c>
      <c r="P14" s="182" t="s">
        <v>66</v>
      </c>
      <c r="Q14" s="183" t="s">
        <v>110</v>
      </c>
      <c r="R14" s="146">
        <v>43891</v>
      </c>
      <c r="S14" s="146">
        <f>AE14-10</f>
        <v>43911</v>
      </c>
      <c r="T14" s="185"/>
      <c r="U14" s="186"/>
      <c r="V14" s="176"/>
      <c r="W14" s="185"/>
      <c r="X14" s="185" t="s">
        <v>67</v>
      </c>
      <c r="Y14" s="186" t="s">
        <v>65</v>
      </c>
      <c r="Z14" s="187" t="s">
        <v>87</v>
      </c>
      <c r="AA14" s="148" t="s">
        <v>64</v>
      </c>
      <c r="AB14" s="148" t="s">
        <v>118</v>
      </c>
      <c r="AC14" s="184" t="s">
        <v>44</v>
      </c>
      <c r="AD14" s="189" t="s">
        <v>45</v>
      </c>
      <c r="AE14" s="189">
        <v>43921</v>
      </c>
      <c r="AF14" s="147">
        <v>43922</v>
      </c>
      <c r="AG14" s="146">
        <v>44196</v>
      </c>
      <c r="AH14" s="149">
        <v>2020</v>
      </c>
      <c r="AI14" s="176"/>
      <c r="AJ14" s="176" t="s">
        <v>150</v>
      </c>
      <c r="AK14" s="150"/>
      <c r="AL14" s="151"/>
      <c r="AM14" s="193"/>
      <c r="AN14" s="194"/>
      <c r="AO14" s="195"/>
      <c r="AP14" s="150"/>
      <c r="AQ14" s="150"/>
      <c r="AR14" s="196"/>
      <c r="AS14" s="197"/>
      <c r="AT14" s="156"/>
      <c r="AU14" s="157"/>
      <c r="AV14" s="198"/>
      <c r="AW14" s="199"/>
      <c r="AX14" s="159"/>
      <c r="AY14" s="159"/>
      <c r="AZ14" s="150"/>
      <c r="BA14" s="157"/>
      <c r="BB14" s="157"/>
      <c r="BC14" s="157"/>
      <c r="BD14" s="198"/>
      <c r="BE14" s="199"/>
      <c r="BF14" s="200"/>
      <c r="BG14" s="196"/>
      <c r="BH14" s="201"/>
      <c r="BI14" s="202"/>
      <c r="BJ14" s="203"/>
      <c r="BK14" s="204"/>
      <c r="BL14" s="162"/>
      <c r="BM14" s="159"/>
      <c r="BN14" s="160"/>
      <c r="BO14" s="193"/>
      <c r="BP14" s="205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</row>
    <row r="15" spans="1:91" s="165" customFormat="1" ht="78.75">
      <c r="A15" s="176">
        <v>8</v>
      </c>
      <c r="B15" s="139" t="s">
        <v>143</v>
      </c>
      <c r="C15" s="176" t="s">
        <v>46</v>
      </c>
      <c r="D15" s="176" t="s">
        <v>46</v>
      </c>
      <c r="E15" s="140" t="s">
        <v>48</v>
      </c>
      <c r="F15" s="139" t="s">
        <v>125</v>
      </c>
      <c r="G15" s="180" t="s">
        <v>80</v>
      </c>
      <c r="H15" s="148" t="s">
        <v>109</v>
      </c>
      <c r="I15" s="139" t="s">
        <v>100</v>
      </c>
      <c r="J15" s="139">
        <v>1</v>
      </c>
      <c r="K15" s="140" t="s">
        <v>77</v>
      </c>
      <c r="L15" s="180" t="s">
        <v>71</v>
      </c>
      <c r="M15" s="166">
        <f>N15/1.2</f>
        <v>5.8333333333333339</v>
      </c>
      <c r="N15" s="145">
        <v>7</v>
      </c>
      <c r="O15" s="143" t="s">
        <v>113</v>
      </c>
      <c r="P15" s="182" t="s">
        <v>66</v>
      </c>
      <c r="Q15" s="183" t="s">
        <v>110</v>
      </c>
      <c r="R15" s="146">
        <v>43900</v>
      </c>
      <c r="S15" s="146">
        <f>AE15-10</f>
        <v>43911</v>
      </c>
      <c r="T15" s="185"/>
      <c r="U15" s="186"/>
      <c r="V15" s="176"/>
      <c r="W15" s="185"/>
      <c r="X15" s="185" t="s">
        <v>67</v>
      </c>
      <c r="Y15" s="186" t="s">
        <v>65</v>
      </c>
      <c r="Z15" s="187" t="s">
        <v>87</v>
      </c>
      <c r="AA15" s="148" t="s">
        <v>64</v>
      </c>
      <c r="AB15" s="148" t="s">
        <v>118</v>
      </c>
      <c r="AC15" s="184" t="s">
        <v>44</v>
      </c>
      <c r="AD15" s="189" t="s">
        <v>45</v>
      </c>
      <c r="AE15" s="189">
        <v>43921</v>
      </c>
      <c r="AF15" s="189">
        <v>43921</v>
      </c>
      <c r="AG15" s="146">
        <v>44012</v>
      </c>
      <c r="AH15" s="149">
        <v>2020</v>
      </c>
      <c r="AI15" s="172"/>
      <c r="AJ15" s="140" t="s">
        <v>153</v>
      </c>
      <c r="AK15" s="174"/>
      <c r="AL15" s="151"/>
      <c r="AM15" s="193"/>
      <c r="AN15" s="194"/>
      <c r="AO15" s="195"/>
      <c r="AP15" s="150"/>
      <c r="AQ15" s="150"/>
      <c r="AR15" s="196"/>
      <c r="AS15" s="197"/>
      <c r="AT15" s="156"/>
      <c r="AU15" s="157"/>
      <c r="AV15" s="198"/>
      <c r="AW15" s="199"/>
      <c r="AX15" s="159"/>
      <c r="AY15" s="159"/>
      <c r="AZ15" s="150"/>
      <c r="BA15" s="157"/>
      <c r="BB15" s="157"/>
      <c r="BC15" s="157"/>
      <c r="BD15" s="198"/>
      <c r="BE15" s="199"/>
      <c r="BF15" s="200"/>
      <c r="BG15" s="196"/>
      <c r="BH15" s="201"/>
      <c r="BI15" s="202"/>
      <c r="BJ15" s="203"/>
      <c r="BK15" s="204"/>
      <c r="BL15" s="162"/>
      <c r="BM15" s="159"/>
      <c r="BN15" s="160"/>
      <c r="BO15" s="193"/>
      <c r="BP15" s="205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</row>
    <row r="16" spans="1:91" s="165" customFormat="1" ht="78.75">
      <c r="A16" s="176">
        <v>8</v>
      </c>
      <c r="B16" s="139" t="s">
        <v>143</v>
      </c>
      <c r="C16" s="176" t="s">
        <v>46</v>
      </c>
      <c r="D16" s="176" t="s">
        <v>46</v>
      </c>
      <c r="E16" s="140" t="s">
        <v>48</v>
      </c>
      <c r="F16" s="176" t="s">
        <v>157</v>
      </c>
      <c r="G16" s="180" t="s">
        <v>158</v>
      </c>
      <c r="H16" s="206" t="s">
        <v>159</v>
      </c>
      <c r="I16" s="139" t="s">
        <v>160</v>
      </c>
      <c r="J16" s="139">
        <v>1</v>
      </c>
      <c r="K16" s="140" t="s">
        <v>77</v>
      </c>
      <c r="L16" s="180" t="s">
        <v>71</v>
      </c>
      <c r="M16" s="166">
        <f>N16/1.2</f>
        <v>12.5</v>
      </c>
      <c r="N16" s="145">
        <v>15</v>
      </c>
      <c r="O16" s="143" t="s">
        <v>113</v>
      </c>
      <c r="P16" s="182" t="s">
        <v>66</v>
      </c>
      <c r="Q16" s="183" t="s">
        <v>110</v>
      </c>
      <c r="R16" s="146">
        <v>44105</v>
      </c>
      <c r="S16" s="146">
        <f>AE16-10</f>
        <v>44125</v>
      </c>
      <c r="T16" s="185"/>
      <c r="U16" s="186"/>
      <c r="V16" s="176"/>
      <c r="W16" s="185"/>
      <c r="X16" s="185" t="s">
        <v>67</v>
      </c>
      <c r="Y16" s="186" t="s">
        <v>65</v>
      </c>
      <c r="Z16" s="187" t="s">
        <v>87</v>
      </c>
      <c r="AA16" s="148" t="s">
        <v>64</v>
      </c>
      <c r="AB16" s="148" t="s">
        <v>118</v>
      </c>
      <c r="AC16" s="184" t="s">
        <v>44</v>
      </c>
      <c r="AD16" s="189" t="s">
        <v>45</v>
      </c>
      <c r="AE16" s="189">
        <v>44135</v>
      </c>
      <c r="AF16" s="189">
        <v>44196</v>
      </c>
      <c r="AG16" s="146">
        <v>44196</v>
      </c>
      <c r="AH16" s="149">
        <v>2020</v>
      </c>
      <c r="AI16" s="172"/>
      <c r="AJ16" s="143" t="s">
        <v>150</v>
      </c>
      <c r="AK16" s="174"/>
      <c r="AL16" s="151"/>
      <c r="AM16" s="193"/>
      <c r="AN16" s="194"/>
      <c r="AO16" s="195"/>
      <c r="AP16" s="150"/>
      <c r="AQ16" s="150"/>
      <c r="AR16" s="196"/>
      <c r="AS16" s="197"/>
      <c r="AT16" s="156"/>
      <c r="AU16" s="157"/>
      <c r="AV16" s="198"/>
      <c r="AW16" s="199"/>
      <c r="AX16" s="159"/>
      <c r="AY16" s="159"/>
      <c r="AZ16" s="150"/>
      <c r="BA16" s="157"/>
      <c r="BB16" s="157"/>
      <c r="BC16" s="157"/>
      <c r="BD16" s="198"/>
      <c r="BE16" s="199"/>
      <c r="BF16" s="200"/>
      <c r="BG16" s="196"/>
      <c r="BH16" s="201"/>
      <c r="BI16" s="202"/>
      <c r="BJ16" s="203"/>
      <c r="BK16" s="204"/>
      <c r="BL16" s="162"/>
      <c r="BM16" s="159"/>
      <c r="BN16" s="160"/>
      <c r="BO16" s="193"/>
      <c r="BP16" s="205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</row>
    <row r="17" spans="1:14" ht="21">
      <c r="A17" s="271" t="s">
        <v>138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135"/>
      <c r="M17" s="136">
        <f>SUM(M9:M16)</f>
        <v>2626.2508333333335</v>
      </c>
      <c r="N17" s="136">
        <f>SUM(N9:N16)</f>
        <v>3149.9009999999998</v>
      </c>
    </row>
    <row r="18" spans="1:14" ht="2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</sheetData>
  <customSheetViews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1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2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3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6"/>
    </customSheetView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7"/>
    </customSheetView>
  </customSheetViews>
  <mergeCells count="39">
    <mergeCell ref="A17:K17"/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</mergeCells>
  <pageMargins left="0.7" right="0.7" top="0.75" bottom="0.75" header="0.3" footer="0.3"/>
  <pageSetup paperSize="9" scale="12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Справочник Вид продукции</vt:lpstr>
      <vt:lpstr>План закупок</vt:lpstr>
      <vt:lpstr>помеченные на удаления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2020-06-02T10:49:35Z</cp:lastPrinted>
  <dcterms:created xsi:type="dcterms:W3CDTF">2011-11-18T07:59:33Z</dcterms:created>
  <dcterms:modified xsi:type="dcterms:W3CDTF">2020-10-16T07:51:02Z</dcterms:modified>
</cp:coreProperties>
</file>