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0" windowWidth="19320" windowHeight="9075" tabRatio="718" firstSheet="1" activeTab="1"/>
  </bookViews>
  <sheets>
    <sheet name="Справочник Вид продукции" sheetId="1" state="hidden" r:id="rId1"/>
    <sheet name="корр 4" sheetId="2" r:id="rId2"/>
    <sheet name="лоты на удаление 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'корр 4'!$A$8:$AJ$37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B36D8B1_ED3A_4993_A1A8_370FB3FE22FA_.wvu.FilterData" localSheetId="1" hidden="1">'корр 4'!$A$5:$AJ$23</definedName>
    <definedName name="Z_0F5E1ACF_7C43_485D_938D_E445E30A3A11_.wvu.FilterData" localSheetId="1" hidden="1">'корр 4'!$A$8:$AJ$37</definedName>
    <definedName name="Z_15A3D244_CDA6_4FBD_9646_814754B9EBD5_.wvu.FilterData" localSheetId="1" hidden="1">'корр 4'!$A$5:$AJ$23</definedName>
    <definedName name="Z_25A2E14E_444E_4507_8989_9CC8A9BD1CC3_.wvu.FilterData" localSheetId="1" hidden="1">'корр 4'!$A$5:$AJ$23</definedName>
    <definedName name="Z_4242B7F1_F14B_44C5_9834_33B87329CA09_.wvu.FilterData" localSheetId="1" hidden="1">'корр 4'!$A$5:$AJ$23</definedName>
    <definedName name="Z_4499F4FD_6D7F_47A3_97D1_0AD273F6D9C2_.wvu.FilterData" localSheetId="1" hidden="1">'корр 4'!$A$5:$AJ$23</definedName>
    <definedName name="Z_4EF27873_43C2_40B4_A059_99924AA23E9C_.wvu.FilterData" localSheetId="1" hidden="1">'корр 4'!$A$5:$AJ$23</definedName>
    <definedName name="Z_56DAEC7D_26D4_49E3_A88D_8606BBC86111_.wvu.Cols" localSheetId="1" hidden="1">'корр 4'!$AI:$AJ</definedName>
    <definedName name="Z_56DAEC7D_26D4_49E3_A88D_8606BBC86111_.wvu.FilterData" localSheetId="1" hidden="1">'корр 4'!$A$8:$DZ$37</definedName>
    <definedName name="Z_5C4EC682_3ECE_4A34_B1B0_241ADF958A4E_.wvu.FilterData" localSheetId="1" hidden="1">'корр 4'!$A$5:$AJ$23</definedName>
    <definedName name="Z_6111FFB4_91A4_4283_8AF7_C39612BFE102_.wvu.FilterData" localSheetId="1" hidden="1">'корр 4'!$A$5:$AJ$23</definedName>
    <definedName name="Z_61FD306D_8EAD_4DD0_8EDF_FEEFFD10EE61_.wvu.FilterData" localSheetId="1" hidden="1">'корр 4'!$A$5:$AJ$23</definedName>
    <definedName name="Z_622A92B9_12A3_496D_84BB_6EFE153EF88C_.wvu.Cols" localSheetId="1" hidden="1">'корр 4'!$C:$D,'корр 4'!$T:$W,'корр 4'!$Y:$Y,'корр 4'!$AC:$AD,'корр 4'!$AI:$AJ</definedName>
    <definedName name="Z_622A92B9_12A3_496D_84BB_6EFE153EF88C_.wvu.FilterData" localSheetId="1" hidden="1">'корр 4'!$A$8:$DZ$35</definedName>
    <definedName name="Z_6C37ED58_47A7_4FA1_9FAB_3542EA7B0AC6_.wvu.Cols" localSheetId="1" hidden="1">'корр 4'!$C:$E,'корр 4'!$H:$L</definedName>
    <definedName name="Z_6C37ED58_47A7_4FA1_9FAB_3542EA7B0AC6_.wvu.FilterData" localSheetId="1" hidden="1">'корр 4'!$A$8:$DZ$23</definedName>
    <definedName name="Z_723C391A_A295_4472_A8D8_EB19B2DED3DC_.wvu.Cols" localSheetId="1" hidden="1">'корр 4'!$AI:$AJ</definedName>
    <definedName name="Z_723C391A_A295_4472_A8D8_EB19B2DED3DC_.wvu.FilterData" localSheetId="1" hidden="1">'корр 4'!$A$8:$DZ$37</definedName>
    <definedName name="Z_80AA97E5_158E_4A6B_AD28_ADBED426DF7C_.wvu.FilterData" localSheetId="1" hidden="1">'корр 4'!$A$5:$AJ$23</definedName>
    <definedName name="Z_8A8C6E3C_B2E6_4919_AFAC_FE36DBACCE89_.wvu.FilterData" localSheetId="1" hidden="1">'корр 4'!$A$8:$DZ$35</definedName>
    <definedName name="Z_8F11A911_6261_4DEF_838F_AB4EE482A23E_.wvu.Cols" localSheetId="1" hidden="1">'корр 4'!$T:$AD</definedName>
    <definedName name="Z_8F11A911_6261_4DEF_838F_AB4EE482A23E_.wvu.FilterData" localSheetId="1" hidden="1">'корр 4'!$A$8:$AJ$37</definedName>
    <definedName name="Z_8F6787E7_B0DF_4AA5_8CCD_584BD5B85489_.wvu.FilterData" localSheetId="1" hidden="1">'корр 4'!$A$5:$AJ$23</definedName>
    <definedName name="Z_9D3EEA35_13E5_42F4_BD19_F788DCA8B7A5_.wvu.Cols" localSheetId="1" hidden="1">'корр 4'!$C:$E</definedName>
    <definedName name="Z_9D3EEA35_13E5_42F4_BD19_F788DCA8B7A5_.wvu.FilterData" localSheetId="1" hidden="1">'корр 4'!$A$8:$AJ$30</definedName>
    <definedName name="Z_9E02AF91_117E_45FF_81B4_A26F34DDB165_.wvu.FilterData" localSheetId="1" hidden="1">'корр 4'!$A$5:$AJ$23</definedName>
    <definedName name="Z_B262CA88_B914_4617_9CCD_15FEAC32BA3E_.wvu.FilterData" localSheetId="1" hidden="1">'корр 4'!$A$5:$AJ$23</definedName>
    <definedName name="Z_B72FAB0C_C7FA_4D3D_B30B_75A977418A31_.wvu.FilterData" localSheetId="1" hidden="1">'корр 4'!$A$5:$AJ$23</definedName>
    <definedName name="Z_BFF78FBA_D713_434A_81CF_5206C4FC0C76_.wvu.FilterData" localSheetId="1" hidden="1">'корр 4'!$A$5:$AJ$23</definedName>
    <definedName name="Z_C1E5FE17_3BDB_45CD_88B9_FA3DA139D780_.wvu.FilterData" localSheetId="1" hidden="1">'корр 4'!$A$8:$AJ$23</definedName>
    <definedName name="Z_C9620FE6_6C97_4749_8CA3_66D4ED2195F4_.wvu.FilterData" localSheetId="1" hidden="1">'корр 4'!$A$5:$AJ$23</definedName>
    <definedName name="Z_CAC656A7_39AB_4896_90EA_3F0179AB33D6_.wvu.FilterData" localSheetId="1" hidden="1">'корр 4'!$A$8:$AJ$30</definedName>
    <definedName name="Z_D00A3419_B505_44D1_83BB_CDFAAAA8FC86_.wvu.FilterData" localSheetId="1" hidden="1">'корр 4'!$A$5:$AJ$23</definedName>
    <definedName name="Z_D77358BD_4C4C_4308_995E_96DD3A63467A_.wvu.FilterData" localSheetId="1" hidden="1">'корр 4'!$A$5:$AJ$23</definedName>
    <definedName name="Z_ECC206E0_F2C6_433E_8189_DC8FF8FD1643_.wvu.FilterData" localSheetId="1" hidden="1">'корр 4'!$A$5:$AJ$23</definedName>
    <definedName name="Z_EEBB3494_19E2_4452_A99A_1005FEDF31CA_.wvu.FilterData" localSheetId="1" hidden="1">'корр 4'!$A$5:$AJ$23</definedName>
    <definedName name="Z_F26A8A81_1DE6_4A2D_972E_B0189E760D46_.wvu.FilterData" localSheetId="1" hidden="1">'корр 4'!$A$5:$AJ$23</definedName>
    <definedName name="Z_F480FDE3_1787_43BB_8E7B_0F520074085B_.wvu.Cols" localSheetId="1" hidden="1">'корр 4'!$C:$E,'корр 4'!$I:$M</definedName>
    <definedName name="Z_F480FDE3_1787_43BB_8E7B_0F520074085B_.wvu.FilterData" localSheetId="1" hidden="1">'корр 4'!$G$1:$G$33</definedName>
    <definedName name="Z_F6128247_7E81_45A5_99CD_3B507327FC4C_.wvu.FilterData" localSheetId="1" hidden="1">'корр 4'!$A$5:$AJ$23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  <customWorkbookViews>
    <customWorkbookView name="Марина - Личное представление" guid="{0F5E1ACF-7C43-485D-938D-E445E30A3A11}" mergeInterval="0" personalView="1" maximized="1" windowWidth="1916" windowHeight="835" tabRatio="718" activeSheetId="2"/>
    <customWorkbookView name="Работенко Оксана Анатольевна - Личное представление" guid="{56DAEC7D-26D4-49E3-A88D-8606BBC86111}" mergeInterval="0" personalView="1" xWindow="157" windowWidth="1763" windowHeight="1040" tabRatio="718" activeSheetId="2"/>
    <customWorkbookView name="Елатницева Екатерина Александровна - Личное представление" guid="{622A92B9-12A3-496D-84BB-6EFE153EF88C}" mergeInterval="0" personalView="1" maximized="1" xWindow="-8" yWindow="-8" windowWidth="1936" windowHeight="1056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  <customWorkbookView name="Омон Марина Александровна - Личное представление" guid="{723C391A-A295-4472-A8D8-EB19B2DED3DC}" mergeInterval="0" personalView="1" xWindow="204" yWindow="3" windowWidth="1642" windowHeight="1040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</customWorkbookViews>
  <fileRecoveryPr repairLoad="1"/>
</workbook>
</file>

<file path=xl/calcChain.xml><?xml version="1.0" encoding="utf-8"?>
<calcChain xmlns="http://schemas.openxmlformats.org/spreadsheetml/2006/main">
  <c r="N16" i="2" l="1"/>
  <c r="N37" i="2" s="1"/>
  <c r="S8" i="3" l="1"/>
  <c r="N8" i="3"/>
  <c r="M36" i="2" l="1"/>
  <c r="M34" i="2" l="1"/>
  <c r="M33" i="2"/>
  <c r="M35" i="2" l="1"/>
  <c r="M22" i="2" l="1"/>
  <c r="S14" i="2" l="1"/>
  <c r="R14" i="2" s="1"/>
  <c r="S15" i="2"/>
  <c r="R15" i="2" s="1"/>
  <c r="M29" i="2" l="1"/>
  <c r="M19" i="2" l="1"/>
  <c r="S13" i="2" l="1"/>
  <c r="R13" i="2" s="1"/>
  <c r="M18" i="2"/>
  <c r="S12" i="2" l="1"/>
  <c r="R12" i="2" s="1"/>
  <c r="M12" i="2"/>
  <c r="S11" i="2"/>
  <c r="R11" i="2" s="1"/>
  <c r="M11" i="2"/>
  <c r="M20" i="2" l="1"/>
  <c r="M31" i="2" l="1"/>
  <c r="M30" i="2" l="1"/>
</calcChain>
</file>

<file path=xl/sharedStrings.xml><?xml version="1.0" encoding="utf-8"?>
<sst xmlns="http://schemas.openxmlformats.org/spreadsheetml/2006/main" count="630" uniqueCount="186">
  <si>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</si>
  <si>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</si>
  <si>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</si>
  <si>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</si>
  <si>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</si>
  <si>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</si>
  <si>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</si>
  <si>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</si>
  <si>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</si>
  <si>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</si>
  <si>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</si>
  <si>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</si>
  <si>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</si>
  <si>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</si>
  <si>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</si>
  <si>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</si>
  <si>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</si>
  <si>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</si>
  <si>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</si>
  <si>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</si>
  <si>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</si>
  <si>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</si>
  <si>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</si>
  <si>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</si>
  <si>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</si>
  <si>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</si>
  <si>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</si>
  <si>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</si>
  <si>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</si>
  <si>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</si>
  <si>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</si>
  <si>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</si>
  <si>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</si>
  <si>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</si>
  <si>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</si>
  <si>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</si>
  <si>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</si>
  <si>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</si>
  <si>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</si>
  <si>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</si>
  <si>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</si>
  <si>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</si>
  <si>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</si>
  <si>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</si>
  <si>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</si>
  <si>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Санаторий-профилакторий "Солнечный"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</si>
  <si>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</si>
  <si>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</si>
  <si>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</si>
  <si>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</si>
  <si>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</si>
  <si>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</si>
  <si>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</si>
  <si>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</si>
  <si>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</si>
  <si>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</si>
  <si>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</si>
  <si>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</si>
  <si>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</si>
  <si>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</si>
  <si>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</si>
  <si>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Соответствие ТЗ</t>
  </si>
  <si>
    <t>АО "Санаторий-профилакторий "Солнечный"</t>
  </si>
  <si>
    <t>Маркетинговые исследования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</si>
  <si>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</si>
  <si>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</si>
  <si>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</si>
  <si>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</si>
  <si>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>1</t>
  </si>
  <si>
    <t>796</t>
  </si>
  <si>
    <t>шт</t>
  </si>
  <si>
    <t>2328</t>
  </si>
  <si>
    <t>МТРиО</t>
  </si>
  <si>
    <t>СЦ</t>
  </si>
  <si>
    <t>неэлектронная</t>
  </si>
  <si>
    <t>2</t>
  </si>
  <si>
    <t>ЗК</t>
  </si>
  <si>
    <t>электронная на ЕЭТП</t>
  </si>
  <si>
    <t>166</t>
  </si>
  <si>
    <t>кг</t>
  </si>
  <si>
    <t>10.39</t>
  </si>
  <si>
    <t>01.13</t>
  </si>
  <si>
    <t>01.13.90</t>
  </si>
  <si>
    <t>шт.</t>
  </si>
  <si>
    <t>10.51.</t>
  </si>
  <si>
    <t>10.51</t>
  </si>
  <si>
    <t>10.51.40.110</t>
  </si>
  <si>
    <t>03.12</t>
  </si>
  <si>
    <t>03.12.20</t>
  </si>
  <si>
    <t>услуги</t>
  </si>
  <si>
    <t>2318</t>
  </si>
  <si>
    <t>Поставка молочной продукции</t>
  </si>
  <si>
    <t xml:space="preserve">Корректировка №4 к ПЗ 2023г. </t>
  </si>
  <si>
    <t>58.14</t>
  </si>
  <si>
    <t>58.14.11.190</t>
  </si>
  <si>
    <t xml:space="preserve">876 </t>
  </si>
  <si>
    <t>усл.ед</t>
  </si>
  <si>
    <t>Оказание услуг периодической подписке на печатные издания первое полугодие</t>
  </si>
  <si>
    <t xml:space="preserve">Оказание услуг по охране объектов и территории АО "СП "Солнечный" </t>
  </si>
  <si>
    <t>80.10</t>
  </si>
  <si>
    <t>80.10.12.000</t>
  </si>
  <si>
    <t>ЗП</t>
  </si>
  <si>
    <t xml:space="preserve">Оказание услуг по техническому обслуживанию интегрированной системы безопасности "Лавина" в СП "Солнечный" и Б/О "Энергетик" </t>
  </si>
  <si>
    <t>80.20</t>
  </si>
  <si>
    <t>80.20.10.</t>
  </si>
  <si>
    <t>2323</t>
  </si>
  <si>
    <t>3</t>
  </si>
  <si>
    <t>Оказание услуг по техническому обслуживанию лифтового оборудования</t>
  </si>
  <si>
    <t>33.12.</t>
  </si>
  <si>
    <t>33.12.15</t>
  </si>
  <si>
    <t>10.39.25.120</t>
  </si>
  <si>
    <t>Поставка овощей и грибов на первое полугодие</t>
  </si>
  <si>
    <t>10.39.21</t>
  </si>
  <si>
    <t>Поставка фруктов на первое полугодие</t>
  </si>
  <si>
    <t>Поставка консервированной продукции на 1 квартал</t>
  </si>
  <si>
    <t xml:space="preserve">Поставка хлебобулочной продукции </t>
  </si>
  <si>
    <t>10.71</t>
  </si>
  <si>
    <t>10.71.11.110</t>
  </si>
  <si>
    <t>Оказание услуг по охране объектов посредством КТС АО "СП "Солнечный"</t>
  </si>
  <si>
    <t>80.10.19.00</t>
  </si>
  <si>
    <t xml:space="preserve">Оказание услуг по техническому обслуживанию пожарной сигнализации </t>
  </si>
  <si>
    <t>26.30.</t>
  </si>
  <si>
    <t>26.30.50</t>
  </si>
  <si>
    <t xml:space="preserve">Оказание услуг по техническому обслуживанию пожарной сигнализации на первое полугодие </t>
  </si>
  <si>
    <t xml:space="preserve">Оказание услуг по техническому обслуживанию охранной сигнализации и систем контроля управления доступом в помещении </t>
  </si>
  <si>
    <t>80.20.10</t>
  </si>
  <si>
    <t>Поставка питьевой воды</t>
  </si>
  <si>
    <t>соответствие техническому заданию</t>
  </si>
  <si>
    <t>2.10.86.10.300</t>
  </si>
  <si>
    <t>2.10</t>
  </si>
  <si>
    <t>Оказание услуг по техническому обслуживанию ККМ</t>
  </si>
  <si>
    <t>33.13</t>
  </si>
  <si>
    <t xml:space="preserve">33.13.19.000 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</si>
  <si>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</si>
  <si>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</si>
  <si>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</si>
  <si>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</si>
  <si>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</si>
  <si>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</si>
  <si>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</si>
  <si>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</si>
  <si>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</si>
  <si>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</si>
  <si>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</si>
  <si>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</si>
  <si>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</si>
  <si>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</si>
  <si>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</si>
  <si>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</si>
  <si>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</si>
  <si>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</si>
  <si>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</si>
  <si>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</si>
  <si>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</si>
  <si>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208</t>
  </si>
  <si>
    <t>10.11</t>
  </si>
  <si>
    <t>10.11.11</t>
  </si>
  <si>
    <t xml:space="preserve">Поставка мяса на первое полугодие </t>
  </si>
  <si>
    <t>224</t>
  </si>
  <si>
    <t>Поставка масло-жировой продукции на 1 квартал</t>
  </si>
  <si>
    <t>Литр; кубический дециметр</t>
  </si>
  <si>
    <t>Поставка сыров на 1 квартал</t>
  </si>
  <si>
    <t>10.39.21.120</t>
  </si>
  <si>
    <t>Постава продуктов глубокой заморозки  на 1 квартал</t>
  </si>
  <si>
    <t xml:space="preserve">Поставка рыбы на первое полугодие </t>
  </si>
  <si>
    <t>10.12.</t>
  </si>
  <si>
    <t>10.12.10</t>
  </si>
  <si>
    <t xml:space="preserve">Поставка мяса курицы на первый квартал </t>
  </si>
  <si>
    <t xml:space="preserve">Поставка мясных колбасных изделий на 1 полугодие </t>
  </si>
  <si>
    <t>10.13</t>
  </si>
  <si>
    <t>10.13.14</t>
  </si>
  <si>
    <t>Оказание услуг лабораторного производственного контроля на первое полугодие</t>
  </si>
  <si>
    <t>71.20</t>
  </si>
  <si>
    <t>71.20.11.110</t>
  </si>
  <si>
    <t>225</t>
  </si>
  <si>
    <t>Оказание услуг по ветеринарным исследованиям</t>
  </si>
  <si>
    <t xml:space="preserve">8. Прочие закупки </t>
  </si>
  <si>
    <t xml:space="preserve">Поставка сухофруктов и орехов </t>
  </si>
  <si>
    <t>10.41</t>
  </si>
  <si>
    <t>10.4</t>
  </si>
  <si>
    <t>10.39.2</t>
  </si>
  <si>
    <t>Оказание услуг по техническому обслуживанию и ремонту ККМ</t>
  </si>
  <si>
    <t>155</t>
  </si>
  <si>
    <t xml:space="preserve">Оказание услуг по ремонту  оборудования пищеблока </t>
  </si>
  <si>
    <t>33.12</t>
  </si>
  <si>
    <t>33.12.29.000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</si>
</sst>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"/>
    <numFmt numFmtId="170" formatCode="#,##0.00000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&quot;$&quot;#,##0_);[Red]\(&quot;$&quot;#,##0\)"/>
    <numFmt numFmtId="174" formatCode="_-&quot;Ј&quot;* #,##0.00_-;\-&quot;Ј&quot;* #,##0.00_-;_-&quot;Ј&quot;* &quot;-&quot;??_-;_-@_-"/>
    <numFmt numFmtId="175" formatCode="General_)"/>
    <numFmt numFmtId="176" formatCode="_-* #,##0\ _р_._-;\-* #,##0\ _р_._-;_-* &quot;-&quot;\ _р_._-;_-@_-"/>
    <numFmt numFmtId="177" formatCode="_-* #,##0.00\ _р_._-;\-* #,##0.00\ _р_._-;_-* &quot;-&quot;??\ _р_._-;_-@_-"/>
    <numFmt numFmtId="178" formatCode="_(* #,##0_);_(* \(#,##0\);_(* &quot;-&quot;_);_(@_)"/>
    <numFmt numFmtId="179" formatCode="_-* #,##0.00_р_._-;\-* #,##0.00_р_._-;_-* \-??_р_._-;_-@_-"/>
    <numFmt numFmtId="180" formatCode="0.0%"/>
    <numFmt numFmtId="181" formatCode="#,##0_ ;[Red]\-#,##0\ "/>
    <numFmt numFmtId="182" formatCode="[$-419]mmmm;@"/>
    <numFmt numFmtId="183" formatCode="[$-FC19]dd\ mmmm\ yyyy\ \г\.;@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3">
    <xf numFmtId="182" fontId="0" fillId="0" borderId="0"/>
    <xf numFmtId="182" fontId="4" fillId="0" borderId="0"/>
    <xf numFmtId="182" fontId="4" fillId="0" borderId="0"/>
    <xf numFmtId="182" fontId="2" fillId="0" borderId="0"/>
    <xf numFmtId="182" fontId="8" fillId="0" borderId="0"/>
    <xf numFmtId="182" fontId="9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7" fillId="0" borderId="0"/>
    <xf numFmtId="182" fontId="6" fillId="0" borderId="0"/>
    <xf numFmtId="182" fontId="10" fillId="0" borderId="0"/>
    <xf numFmtId="182" fontId="2" fillId="0" borderId="0"/>
    <xf numFmtId="182" fontId="3" fillId="0" borderId="0"/>
    <xf numFmtId="182" fontId="11" fillId="0" borderId="0"/>
    <xf numFmtId="182" fontId="6" fillId="0" borderId="0"/>
    <xf numFmtId="182" fontId="2" fillId="0" borderId="0"/>
    <xf numFmtId="182" fontId="1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4" fillId="0" borderId="0"/>
    <xf numFmtId="182" fontId="4" fillId="0" borderId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82" fontId="2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6" fillId="0" borderId="0"/>
    <xf numFmtId="182" fontId="6" fillId="0" borderId="0"/>
    <xf numFmtId="4" fontId="14" fillId="3" borderId="2" applyNumberFormat="0" applyProtection="0">
      <alignment horizontal="left" vertical="center" indent="1"/>
    </xf>
    <xf numFmtId="182" fontId="1" fillId="0" borderId="0"/>
    <xf numFmtId="182" fontId="1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4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18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2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6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0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34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64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" fillId="0" borderId="0" applyFont="0" applyFill="0" applyBorder="0" applyAlignment="0" applyProtection="0"/>
    <xf numFmtId="14" fontId="40" fillId="0" borderId="0" applyFont="0" applyBorder="0">
      <alignment vertical="top"/>
    </xf>
    <xf numFmtId="182" fontId="41" fillId="0" borderId="0" applyFon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0" fillId="0" borderId="0"/>
    <xf numFmtId="182" fontId="51" fillId="0" borderId="0"/>
    <xf numFmtId="182" fontId="4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2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2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2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2" fontId="62" fillId="68" borderId="0"/>
    <xf numFmtId="49" fontId="63" fillId="68" borderId="0"/>
    <xf numFmtId="49" fontId="64" fillId="68" borderId="25"/>
    <xf numFmtId="49" fontId="64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1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5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19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3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27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1" fillId="31" borderId="0" applyNumberFormat="0" applyBorder="0" applyAlignment="0" applyProtection="0"/>
    <xf numFmtId="175" fontId="2" fillId="0" borderId="27">
      <protection locked="0"/>
    </xf>
    <xf numFmtId="175" fontId="2" fillId="0" borderId="27">
      <protection locked="0"/>
    </xf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4" fillId="7" borderId="7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5" fillId="8" borderId="8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26" fillId="8" borderId="7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4" fontId="17" fillId="0" borderId="0">
      <alignment horizontal="right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70" fillId="0" borderId="0" applyBorder="0">
      <alignment horizontal="center" vertical="center" wrapText="1"/>
    </xf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19" fillId="0" borderId="4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0" fillId="0" borderId="5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6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71" fillId="0" borderId="28" applyBorder="0">
      <alignment horizontal="center" vertical="center" wrapText="1"/>
    </xf>
    <xf numFmtId="175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16" fillId="0" borderId="12" applyNumberFormat="0" applyFill="0" applyAlignment="0" applyProtection="0"/>
    <xf numFmtId="3" fontId="72" fillId="0" borderId="1" applyBorder="0">
      <alignment vertical="center"/>
    </xf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28" fillId="9" borderId="10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23" fillId="6" borderId="0" applyNumberFormat="0" applyBorder="0" applyAlignment="0" applyProtection="0"/>
    <xf numFmtId="182" fontId="2" fillId="0" borderId="0"/>
    <xf numFmtId="182" fontId="2" fillId="0" borderId="0"/>
    <xf numFmtId="170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7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0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7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27" fillId="0" borderId="9" applyNumberFormat="0" applyFill="0" applyAlignment="0" applyProtection="0"/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32" fillId="0" borderId="0"/>
    <xf numFmtId="18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49" fontId="77" fillId="0" borderId="0">
      <alignment horizontal="center"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2" fontId="15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2" fillId="2" borderId="0" applyNumberFormat="0" applyBorder="0" applyAlignment="0" applyProtection="0"/>
    <xf numFmtId="171" fontId="33" fillId="0" borderId="0">
      <protection locked="0"/>
    </xf>
    <xf numFmtId="182" fontId="17" fillId="0" borderId="1" applyBorder="0">
      <alignment horizontal="center" vertical="center" wrapText="1"/>
    </xf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2" fillId="0" borderId="0"/>
    <xf numFmtId="182" fontId="2" fillId="0" borderId="0"/>
    <xf numFmtId="182" fontId="34" fillId="0" borderId="0">
      <protection locked="0"/>
    </xf>
    <xf numFmtId="182" fontId="34" fillId="0" borderId="0">
      <protection locked="0"/>
    </xf>
    <xf numFmtId="182" fontId="33" fillId="0" borderId="13">
      <protection locked="0"/>
    </xf>
    <xf numFmtId="182" fontId="35" fillId="35" borderId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3" fillId="36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2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3" fillId="37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16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3" fillId="38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0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4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3" fillId="40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3" fillId="41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3" fillId="43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3" fillId="44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1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3" fillId="39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3" fillId="42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3" fillId="45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1" fillId="14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6" fillId="46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1" fillId="18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6" fillId="43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1" fillId="22" borderId="0" applyNumberFormat="0" applyBorder="0" applyAlignment="0" applyProtection="0"/>
    <xf numFmtId="182" fontId="36" fillId="44" borderId="0" applyNumberFormat="0" applyBorder="0" applyAlignment="0" applyProtection="0"/>
    <xf numFmtId="182" fontId="36" fillId="44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1" fillId="26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1" fillId="30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1" fillId="34" borderId="0" applyNumberFormat="0" applyBorder="0" applyAlignment="0" applyProtection="0"/>
    <xf numFmtId="182" fontId="36" fillId="48" borderId="0" applyNumberFormat="0" applyBorder="0" applyAlignment="0" applyProtection="0"/>
    <xf numFmtId="182" fontId="36" fillId="48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35" fillId="0" borderId="2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51" fillId="0" borderId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13" fillId="56" borderId="21" applyNumberFormat="0" applyFon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4" fillId="57" borderId="23" applyNumberFormat="0" applyProtection="0">
      <alignment horizontal="left" vertical="top" indent="1"/>
    </xf>
    <xf numFmtId="182" fontId="3" fillId="62" borderId="23" applyNumberFormat="0" applyProtection="0">
      <alignment horizontal="left" vertical="center" indent="1"/>
    </xf>
    <xf numFmtId="182" fontId="3" fillId="62" borderId="23" applyNumberFormat="0" applyProtection="0">
      <alignment horizontal="left" vertical="top" indent="1"/>
    </xf>
    <xf numFmtId="182" fontId="3" fillId="58" borderId="23" applyNumberFormat="0" applyProtection="0">
      <alignment horizontal="left" vertical="center" indent="1"/>
    </xf>
    <xf numFmtId="182" fontId="3" fillId="58" borderId="23" applyNumberFormat="0" applyProtection="0">
      <alignment horizontal="left" vertical="top" indent="1"/>
    </xf>
    <xf numFmtId="182" fontId="3" fillId="64" borderId="23" applyNumberFormat="0" applyProtection="0">
      <alignment horizontal="left" vertical="center" indent="1"/>
    </xf>
    <xf numFmtId="182" fontId="3" fillId="64" borderId="23" applyNumberFormat="0" applyProtection="0">
      <alignment horizontal="left" vertical="top" indent="1"/>
    </xf>
    <xf numFmtId="182" fontId="3" fillId="65" borderId="23" applyNumberFormat="0" applyProtection="0">
      <alignment horizontal="left" vertical="center" indent="1"/>
    </xf>
    <xf numFmtId="182" fontId="3" fillId="65" borderId="23" applyNumberFormat="0" applyProtection="0">
      <alignment horizontal="left" vertical="top" indent="1"/>
    </xf>
    <xf numFmtId="182" fontId="13" fillId="0" borderId="0"/>
    <xf numFmtId="182" fontId="56" fillId="66" borderId="23" applyNumberFormat="0" applyProtection="0">
      <alignment horizontal="left" vertical="top" indent="1"/>
    </xf>
    <xf numFmtId="182" fontId="56" fillId="58" borderId="23" applyNumberFormat="0" applyProtection="0">
      <alignment horizontal="left" vertical="top" indent="1"/>
    </xf>
    <xf numFmtId="182" fontId="62" fillId="68" borderId="0"/>
    <xf numFmtId="182" fontId="62" fillId="4" borderId="25">
      <protection locked="0"/>
    </xf>
    <xf numFmtId="182" fontId="62" fillId="68" borderId="0"/>
    <xf numFmtId="182" fontId="64" fillId="69" borderId="0"/>
    <xf numFmtId="182" fontId="64" fillId="70" borderId="0"/>
    <xf numFmtId="182" fontId="64" fillId="71" borderId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1" fillId="11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6" fillId="49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1" fillId="15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6" fillId="50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1" fillId="19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6" fillId="51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1" fillId="23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6" fillId="4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1" fillId="27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6" fillId="3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1" fillId="31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36" fillId="52" borderId="0" applyNumberFormat="0" applyBorder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24" fillId="7" borderId="7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47" fillId="41" borderId="14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25" fillId="8" borderId="8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52" fillId="53" borderId="22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26" fillId="8" borderId="7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38" fillId="53" borderId="14" applyNumberFormat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182" fontId="69" fillId="0" borderId="0" applyNumberFormat="0" applyFill="0" applyBorder="0" applyAlignment="0" applyProtection="0">
      <alignment vertical="top"/>
      <protection locked="0"/>
    </xf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19" fillId="0" borderId="4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44" fillId="0" borderId="16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20" fillId="0" borderId="5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45" fillId="0" borderId="17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21" fillId="0" borderId="6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46" fillId="0" borderId="18" applyNumberFormat="0" applyFill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21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46" fillId="0" borderId="0" applyNumberFormat="0" applyFill="0" applyBorder="0" applyAlignment="0" applyProtection="0"/>
    <xf numFmtId="182" fontId="70" fillId="0" borderId="0" applyBorder="0">
      <alignment horizontal="center" vertical="center" wrapText="1"/>
    </xf>
    <xf numFmtId="182" fontId="71" fillId="0" borderId="28" applyBorder="0">
      <alignment horizontal="center" vertical="center" wrapText="1"/>
    </xf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16" fillId="0" borderId="12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66" fillId="0" borderId="26" applyNumberFormat="0" applyFill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28" fillId="9" borderId="10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39" fillId="54" borderId="15" applyNumberFormat="0" applyAlignment="0" applyProtection="0"/>
    <xf numFmtId="182" fontId="75" fillId="0" borderId="0">
      <alignment horizontal="center" vertical="top" wrapText="1"/>
    </xf>
    <xf numFmtId="182" fontId="76" fillId="0" borderId="0">
      <alignment horizontal="center" vertical="center" wrapText="1"/>
    </xf>
    <xf numFmtId="182" fontId="77" fillId="73" borderId="0" applyFill="0">
      <alignment wrapText="1"/>
    </xf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18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65" fillId="0" borderId="0" applyNumberFormat="0" applyFill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23" fillId="6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49" fillId="55" borderId="0" applyNumberFormat="0" applyBorder="0" applyAlignment="0" applyProtection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78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6" fillId="0" borderId="0"/>
    <xf numFmtId="182" fontId="6" fillId="0" borderId="0"/>
    <xf numFmtId="182" fontId="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80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3" fillId="0" borderId="0"/>
    <xf numFmtId="182" fontId="6" fillId="0" borderId="0"/>
    <xf numFmtId="182" fontId="6" fillId="0" borderId="0"/>
    <xf numFmtId="182" fontId="6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3" fillId="0" borderId="0"/>
    <xf numFmtId="182" fontId="1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22" fillId="5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7" fillId="37" borderId="0" applyNumberFormat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30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56" borderId="2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13" fillId="10" borderId="11" applyNumberFormat="0" applyFont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27" fillId="0" borderId="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8" fillId="0" borderId="19" applyNumberFormat="0" applyFill="0" applyAlignment="0" applyProtection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4" fillId="0" borderId="0"/>
    <xf numFmtId="182" fontId="4" fillId="0" borderId="0"/>
    <xf numFmtId="182" fontId="4" fillId="0" borderId="0"/>
    <xf numFmtId="182" fontId="32" fillId="0" borderId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29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67" fillId="0" borderId="0" applyNumberFormat="0" applyFill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12" fillId="2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43" fillId="38" borderId="0" applyNumberFormat="0" applyBorder="0" applyAlignment="0" applyProtection="0"/>
    <xf numFmtId="182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2" fillId="0" borderId="0"/>
    <xf numFmtId="182" fontId="3" fillId="0" borderId="0"/>
    <xf numFmtId="182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82" fontId="3" fillId="0" borderId="0"/>
    <xf numFmtId="182" fontId="3" fillId="0" borderId="0"/>
    <xf numFmtId="182" fontId="17" fillId="0" borderId="0"/>
    <xf numFmtId="182" fontId="17" fillId="0" borderId="0"/>
    <xf numFmtId="182" fontId="2" fillId="0" borderId="0"/>
    <xf numFmtId="182" fontId="17" fillId="0" borderId="0"/>
    <xf numFmtId="182" fontId="17" fillId="0" borderId="0"/>
    <xf numFmtId="182" fontId="3" fillId="0" borderId="0"/>
    <xf numFmtId="182" fontId="3" fillId="0" borderId="0"/>
    <xf numFmtId="182" fontId="17" fillId="0" borderId="0"/>
    <xf numFmtId="182" fontId="3" fillId="0" borderId="0"/>
    <xf numFmtId="182" fontId="3" fillId="0" borderId="0"/>
    <xf numFmtId="182" fontId="1" fillId="0" borderId="0"/>
    <xf numFmtId="182" fontId="1" fillId="0" borderId="0"/>
    <xf numFmtId="182" fontId="17" fillId="0" borderId="0"/>
    <xf numFmtId="182" fontId="3" fillId="0" borderId="0"/>
    <xf numFmtId="182" fontId="1" fillId="0" borderId="0"/>
    <xf numFmtId="182" fontId="9" fillId="0" borderId="0"/>
    <xf numFmtId="182" fontId="9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" fillId="0" borderId="0"/>
    <xf numFmtId="182" fontId="3" fillId="0" borderId="0"/>
    <xf numFmtId="182" fontId="84" fillId="0" borderId="0"/>
    <xf numFmtId="182" fontId="17" fillId="0" borderId="0"/>
    <xf numFmtId="182" fontId="17" fillId="0" borderId="0"/>
    <xf numFmtId="182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" fillId="0" borderId="0"/>
    <xf numFmtId="182" fontId="3" fillId="0" borderId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3" fillId="0" borderId="0"/>
    <xf numFmtId="182" fontId="2" fillId="0" borderId="0"/>
    <xf numFmtId="0" fontId="9" fillId="10" borderId="11" applyNumberFormat="0" applyFont="0" applyAlignment="0" applyProtection="0"/>
  </cellStyleXfs>
  <cellXfs count="226">
    <xf numFmtId="182" fontId="0" fillId="0" borderId="0" xfId="0"/>
    <xf numFmtId="182" fontId="83" fillId="0" borderId="0" xfId="0" applyFont="1" applyAlignment="1">
      <alignment horizontal="justify" vertical="center"/>
    </xf>
    <xf numFmtId="182" fontId="0" fillId="0" borderId="0" xfId="0" applyAlignment="1">
      <alignment horizontal="center" vertical="center"/>
    </xf>
    <xf numFmtId="1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0" xfId="0" applyFont="1" applyFill="1" applyAlignment="1">
      <alignment horizontal="center" vertical="center"/>
    </xf>
    <xf numFmtId="182" fontId="83" fillId="0" borderId="0" xfId="0" applyFont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2" fontId="83" fillId="75" borderId="0" xfId="0" applyFont="1" applyFill="1"/>
    <xf numFmtId="182" fontId="83" fillId="0" borderId="0" xfId="0" applyFont="1"/>
    <xf numFmtId="182" fontId="83" fillId="75" borderId="0" xfId="0" applyFont="1" applyFill="1" applyAlignment="1">
      <alignment horizontal="center"/>
    </xf>
    <xf numFmtId="49" fontId="84" fillId="75" borderId="1" xfId="0" applyNumberFormat="1" applyFont="1" applyFill="1" applyBorder="1" applyAlignment="1">
      <alignment horizontal="center" vertical="center" wrapText="1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1" xfId="0" applyNumberFormat="1" applyFont="1" applyFill="1" applyBorder="1" applyAlignment="1">
      <alignment horizontal="center" vertical="center" wrapText="1"/>
    </xf>
    <xf numFmtId="4" fontId="84" fillId="75" borderId="1" xfId="0" applyNumberFormat="1" applyFont="1" applyFill="1" applyBorder="1" applyAlignment="1">
      <alignment horizontal="center" vertical="center"/>
    </xf>
    <xf numFmtId="2" fontId="83" fillId="75" borderId="0" xfId="0" applyNumberFormat="1" applyFont="1" applyFill="1" applyAlignment="1">
      <alignment horizontal="center" vertical="center"/>
    </xf>
    <xf numFmtId="182" fontId="83" fillId="75" borderId="1" xfId="0" applyFont="1" applyFill="1" applyBorder="1" applyAlignment="1">
      <alignment horizontal="center" vertical="center"/>
    </xf>
    <xf numFmtId="182" fontId="84" fillId="75" borderId="1" xfId="0" applyFont="1" applyFill="1" applyBorder="1" applyAlignment="1">
      <alignment horizontal="center" vertical="center"/>
    </xf>
    <xf numFmtId="182" fontId="84" fillId="75" borderId="1" xfId="0" applyFont="1" applyFill="1" applyBorder="1" applyAlignment="1">
      <alignment horizontal="center" vertical="center" wrapText="1"/>
    </xf>
    <xf numFmtId="14" fontId="84" fillId="75" borderId="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/>
    </xf>
    <xf numFmtId="14" fontId="86" fillId="75" borderId="1" xfId="0" applyNumberFormat="1" applyFont="1" applyFill="1" applyBorder="1" applyAlignment="1">
      <alignment horizontal="center" vertical="center" wrapText="1"/>
    </xf>
    <xf numFmtId="182" fontId="83" fillId="75" borderId="1" xfId="0" applyFont="1" applyFill="1" applyBorder="1"/>
    <xf numFmtId="182" fontId="83" fillId="75" borderId="31" xfId="0" applyFont="1" applyFill="1" applyBorder="1" applyAlignment="1">
      <alignment horizontal="center" vertical="center" wrapText="1"/>
    </xf>
    <xf numFmtId="182" fontId="83" fillId="0" borderId="0" xfId="0" applyFont="1" applyAlignment="1">
      <alignment horizontal="center" vertical="center" wrapText="1"/>
    </xf>
    <xf numFmtId="14" fontId="83" fillId="75" borderId="31" xfId="0" applyNumberFormat="1" applyFont="1" applyFill="1" applyBorder="1" applyAlignment="1">
      <alignment horizontal="center" vertical="center"/>
    </xf>
    <xf numFmtId="182" fontId="83" fillId="75" borderId="31" xfId="0" applyFont="1" applyFill="1" applyBorder="1" applyAlignment="1">
      <alignment horizontal="center" vertical="center"/>
    </xf>
    <xf numFmtId="0" fontId="84" fillId="75" borderId="1" xfId="0" applyNumberFormat="1" applyFont="1" applyFill="1" applyBorder="1" applyAlignment="1">
      <alignment horizontal="center" vertical="center" wrapText="1"/>
    </xf>
    <xf numFmtId="14" fontId="84" fillId="75" borderId="1" xfId="8" applyNumberFormat="1" applyFont="1" applyFill="1" applyBorder="1" applyAlignment="1">
      <alignment horizontal="center" vertical="center"/>
    </xf>
    <xf numFmtId="0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37" xfId="0" applyFont="1" applyFill="1" applyBorder="1" applyAlignment="1">
      <alignment horizontal="center" vertical="center"/>
    </xf>
    <xf numFmtId="182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2" fontId="83" fillId="75" borderId="31" xfId="0" applyNumberFormat="1" applyFont="1" applyFill="1" applyBorder="1" applyAlignment="1">
      <alignment horizontal="center" vertical="center"/>
    </xf>
    <xf numFmtId="182" fontId="83" fillId="75" borderId="31" xfId="0" applyNumberFormat="1" applyFont="1" applyFill="1" applyBorder="1" applyAlignment="1">
      <alignment horizontal="center" vertical="center" wrapText="1"/>
    </xf>
    <xf numFmtId="4" fontId="88" fillId="75" borderId="1" xfId="0" applyNumberFormat="1" applyFont="1" applyFill="1" applyBorder="1" applyAlignment="1">
      <alignment horizontal="center" vertical="center"/>
    </xf>
    <xf numFmtId="2" fontId="88" fillId="75" borderId="31" xfId="0" applyNumberFormat="1" applyFont="1" applyFill="1" applyBorder="1" applyAlignment="1">
      <alignment horizontal="center" vertical="center"/>
    </xf>
    <xf numFmtId="182" fontId="83" fillId="75" borderId="1" xfId="0" applyFont="1" applyFill="1" applyBorder="1" applyAlignment="1">
      <alignment horizontal="center"/>
    </xf>
    <xf numFmtId="4" fontId="87" fillId="75" borderId="1" xfId="0" applyNumberFormat="1" applyFont="1" applyFill="1" applyBorder="1" applyAlignment="1">
      <alignment horizontal="center" vertical="center"/>
    </xf>
    <xf numFmtId="182" fontId="85" fillId="75" borderId="0" xfId="0" applyFont="1" applyFill="1" applyAlignment="1">
      <alignment horizontal="center"/>
    </xf>
    <xf numFmtId="182" fontId="83" fillId="75" borderId="0" xfId="0" applyNumberFormat="1" applyFont="1" applyFill="1" applyBorder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0" xfId="0" applyFont="1" applyFill="1" applyAlignment="1">
      <alignment horizontal="center" vertical="center" wrapText="1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1" xfId="0" applyNumberFormat="1" applyFont="1" applyFill="1" applyBorder="1" applyAlignment="1">
      <alignment horizontal="center" vertical="center"/>
    </xf>
    <xf numFmtId="182" fontId="84" fillId="75" borderId="0" xfId="8" applyFont="1" applyFill="1" applyBorder="1" applyAlignment="1">
      <alignment horizontal="center" vertical="center" wrapText="1"/>
    </xf>
    <xf numFmtId="49" fontId="84" fillId="75" borderId="0" xfId="0" applyNumberFormat="1" applyFont="1" applyFill="1" applyBorder="1" applyAlignment="1">
      <alignment horizontal="center" vertical="center"/>
    </xf>
    <xf numFmtId="182" fontId="84" fillId="75" borderId="0" xfId="8" applyNumberFormat="1" applyFont="1" applyFill="1" applyBorder="1" applyAlignment="1">
      <alignment horizontal="center" vertical="center" wrapText="1"/>
    </xf>
    <xf numFmtId="182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0" xfId="0" applyNumberFormat="1" applyFont="1" applyFill="1" applyBorder="1" applyAlignment="1">
      <alignment horizontal="center" vertical="center"/>
    </xf>
    <xf numFmtId="182" fontId="84" fillId="75" borderId="0" xfId="0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14" fontId="84" fillId="75" borderId="0" xfId="0" applyNumberFormat="1" applyFont="1" applyFill="1" applyBorder="1" applyAlignment="1">
      <alignment horizontal="center" vertical="center"/>
    </xf>
    <xf numFmtId="182" fontId="84" fillId="75" borderId="0" xfId="0" applyNumberFormat="1" applyFont="1" applyFill="1" applyBorder="1" applyAlignment="1">
      <alignment horizontal="center" vertical="center" wrapText="1"/>
    </xf>
    <xf numFmtId="18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2" fontId="84" fillId="75" borderId="0" xfId="0" applyFont="1" applyFill="1" applyBorder="1"/>
    <xf numFmtId="182" fontId="84" fillId="75" borderId="0" xfId="0" applyFont="1" applyFill="1"/>
    <xf numFmtId="49" fontId="83" fillId="75" borderId="1" xfId="0" applyNumberFormat="1" applyFont="1" applyFill="1" applyBorder="1" applyAlignment="1">
      <alignment horizontal="center" vertical="center" wrapText="1"/>
    </xf>
    <xf numFmtId="182" fontId="84" fillId="0" borderId="1" xfId="8" applyFont="1" applyFill="1" applyBorder="1" applyAlignment="1">
      <alignment horizontal="center" vertical="center" wrapText="1"/>
    </xf>
    <xf numFmtId="49" fontId="84" fillId="75" borderId="1" xfId="8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49" fontId="86" fillId="75" borderId="1" xfId="0" applyNumberFormat="1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0" fontId="83" fillId="75" borderId="1" xfId="0" applyNumberFormat="1" applyFont="1" applyFill="1" applyBorder="1" applyAlignment="1">
      <alignment horizontal="center" vertical="center" wrapText="1"/>
    </xf>
    <xf numFmtId="182" fontId="91" fillId="75" borderId="0" xfId="0" applyFont="1" applyFill="1" applyAlignment="1">
      <alignment horizontal="center"/>
    </xf>
    <xf numFmtId="182" fontId="84" fillId="75" borderId="1" xfId="8" applyFont="1" applyFill="1" applyBorder="1" applyAlignment="1">
      <alignment horizontal="center" vertical="center" wrapText="1"/>
    </xf>
    <xf numFmtId="182" fontId="84" fillId="75" borderId="1" xfId="8" applyNumberFormat="1" applyFont="1" applyFill="1" applyBorder="1" applyAlignment="1">
      <alignment horizontal="center" vertical="center" wrapText="1"/>
    </xf>
    <xf numFmtId="182" fontId="84" fillId="75" borderId="1" xfId="0" applyFont="1" applyFill="1" applyBorder="1"/>
    <xf numFmtId="182" fontId="84" fillId="75" borderId="0" xfId="0" applyFont="1" applyFill="1" applyAlignment="1">
      <alignment wrapText="1"/>
    </xf>
    <xf numFmtId="49" fontId="84" fillId="0" borderId="1" xfId="0" applyNumberFormat="1" applyFont="1" applyFill="1" applyBorder="1" applyAlignment="1">
      <alignment horizontal="center" vertical="center" wrapText="1"/>
    </xf>
    <xf numFmtId="182" fontId="84" fillId="0" borderId="1" xfId="0" applyFont="1" applyFill="1" applyBorder="1" applyAlignment="1">
      <alignment horizontal="center" vertical="center" wrapText="1"/>
    </xf>
    <xf numFmtId="182" fontId="15" fillId="75" borderId="0" xfId="0" applyFont="1" applyFill="1" applyAlignment="1">
      <alignment horizontal="left"/>
    </xf>
    <xf numFmtId="14" fontId="83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182" fontId="15" fillId="75" borderId="0" xfId="0" applyFont="1" applyFill="1" applyBorder="1" applyAlignment="1">
      <alignment horizontal="left" vertical="center" wrapText="1"/>
    </xf>
    <xf numFmtId="182" fontId="84" fillId="75" borderId="1" xfId="0" applyNumberFormat="1" applyFont="1" applyFill="1" applyBorder="1" applyAlignment="1">
      <alignment horizontal="center" vertical="center" wrapText="1"/>
    </xf>
    <xf numFmtId="2" fontId="84" fillId="75" borderId="1" xfId="0" applyNumberFormat="1" applyFont="1" applyFill="1" applyBorder="1" applyAlignment="1">
      <alignment horizontal="center" vertical="center" wrapText="1"/>
    </xf>
    <xf numFmtId="182" fontId="15" fillId="75" borderId="0" xfId="0" applyFont="1" applyFill="1" applyAlignment="1">
      <alignment horizontal="left" wrapText="1"/>
    </xf>
    <xf numFmtId="182" fontId="91" fillId="75" borderId="0" xfId="0" applyFont="1" applyFill="1" applyAlignment="1">
      <alignment horizontal="center" vertical="center"/>
    </xf>
    <xf numFmtId="49" fontId="86" fillId="0" borderId="1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/>
    </xf>
    <xf numFmtId="182" fontId="83" fillId="0" borderId="1" xfId="0" applyFont="1" applyFill="1" applyBorder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 vertical="center"/>
    </xf>
    <xf numFmtId="0" fontId="84" fillId="75" borderId="1" xfId="8" applyNumberFormat="1" applyFont="1" applyFill="1" applyBorder="1" applyAlignment="1">
      <alignment horizontal="center" vertical="center"/>
    </xf>
    <xf numFmtId="182" fontId="83" fillId="0" borderId="1" xfId="0" applyFont="1" applyBorder="1" applyAlignment="1">
      <alignment horizontal="center" vertical="center"/>
    </xf>
    <xf numFmtId="182" fontId="83" fillId="75" borderId="0" xfId="0" applyFont="1" applyFill="1" applyBorder="1" applyAlignment="1">
      <alignment horizontal="center" vertical="center" wrapText="1"/>
    </xf>
    <xf numFmtId="4" fontId="83" fillId="75" borderId="0" xfId="0" applyNumberFormat="1" applyFont="1" applyFill="1" applyBorder="1" applyAlignment="1">
      <alignment horizontal="center" vertical="center"/>
    </xf>
    <xf numFmtId="182" fontId="83" fillId="75" borderId="0" xfId="0" applyFont="1" applyFill="1" applyBorder="1" applyAlignment="1">
      <alignment horizontal="center" vertical="center"/>
    </xf>
    <xf numFmtId="4" fontId="86" fillId="75" borderId="0" xfId="0" applyNumberFormat="1" applyFont="1" applyFill="1" applyBorder="1" applyAlignment="1">
      <alignment horizontal="center" vertical="center"/>
    </xf>
    <xf numFmtId="14" fontId="83" fillId="75" borderId="0" xfId="0" applyNumberFormat="1" applyFont="1" applyFill="1" applyBorder="1" applyAlignment="1">
      <alignment horizontal="center" vertical="center"/>
    </xf>
    <xf numFmtId="182" fontId="86" fillId="75" borderId="0" xfId="0" applyNumberFormat="1" applyFont="1" applyFill="1" applyBorder="1" applyAlignment="1">
      <alignment horizontal="center" vertical="center" wrapText="1"/>
    </xf>
    <xf numFmtId="14" fontId="86" fillId="75" borderId="0" xfId="0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 wrapText="1"/>
    </xf>
    <xf numFmtId="182" fontId="83" fillId="75" borderId="0" xfId="0" applyNumberFormat="1" applyFont="1" applyFill="1" applyBorder="1" applyAlignment="1">
      <alignment horizontal="center" vertical="center" wrapText="1"/>
    </xf>
    <xf numFmtId="182" fontId="83" fillId="75" borderId="0" xfId="0" applyFont="1" applyFill="1" applyBorder="1"/>
    <xf numFmtId="182" fontId="79" fillId="75" borderId="1" xfId="0" applyFont="1" applyFill="1" applyBorder="1"/>
    <xf numFmtId="182" fontId="92" fillId="75" borderId="0" xfId="0" applyFont="1" applyFill="1" applyAlignment="1">
      <alignment wrapText="1"/>
    </xf>
    <xf numFmtId="182" fontId="79" fillId="75" borderId="0" xfId="0" applyFont="1" applyFill="1" applyAlignment="1">
      <alignment wrapText="1"/>
    </xf>
    <xf numFmtId="182" fontId="79" fillId="75" borderId="0" xfId="0" applyFont="1" applyFill="1"/>
    <xf numFmtId="4" fontId="86" fillId="75" borderId="1" xfId="0" applyNumberFormat="1" applyFont="1" applyFill="1" applyBorder="1" applyAlignment="1">
      <alignment horizontal="center" vertical="center"/>
    </xf>
    <xf numFmtId="182" fontId="92" fillId="75" borderId="0" xfId="0" applyFont="1" applyFill="1"/>
    <xf numFmtId="182" fontId="79" fillId="75" borderId="0" xfId="0" applyFont="1" applyFill="1" applyBorder="1"/>
    <xf numFmtId="182" fontId="83" fillId="75" borderId="0" xfId="0" applyFont="1" applyFill="1" applyAlignment="1">
      <alignment wrapText="1"/>
    </xf>
    <xf numFmtId="182" fontId="93" fillId="75" borderId="1" xfId="0" applyFont="1" applyFill="1" applyBorder="1"/>
    <xf numFmtId="182" fontId="93" fillId="75" borderId="1" xfId="0" applyFont="1" applyFill="1" applyBorder="1" applyAlignment="1">
      <alignment horizontal="center" vertical="center" wrapText="1"/>
    </xf>
    <xf numFmtId="182" fontId="93" fillId="75" borderId="0" xfId="0" applyFont="1" applyFill="1" applyAlignment="1">
      <alignment wrapText="1"/>
    </xf>
    <xf numFmtId="182" fontId="93" fillId="75" borderId="0" xfId="0" applyFont="1" applyFill="1"/>
    <xf numFmtId="182" fontId="94" fillId="75" borderId="0" xfId="0" applyFont="1" applyFill="1"/>
    <xf numFmtId="182" fontId="93" fillId="75" borderId="0" xfId="0" applyFont="1" applyFill="1" applyBorder="1"/>
    <xf numFmtId="182" fontId="93" fillId="75" borderId="1" xfId="0" applyFont="1" applyFill="1" applyBorder="1" applyAlignment="1">
      <alignment horizontal="center" vertical="center"/>
    </xf>
    <xf numFmtId="182" fontId="15" fillId="75" borderId="0" xfId="0" applyFont="1" applyFill="1" applyBorder="1" applyAlignment="1">
      <alignment horizontal="left" wrapText="1"/>
    </xf>
    <xf numFmtId="14" fontId="84" fillId="75" borderId="31" xfId="0" applyNumberFormat="1" applyFont="1" applyFill="1" applyBorder="1" applyAlignment="1">
      <alignment horizontal="center" vertical="center"/>
    </xf>
    <xf numFmtId="14" fontId="84" fillId="75" borderId="31" xfId="0" applyNumberFormat="1" applyFont="1" applyFill="1" applyBorder="1" applyAlignment="1">
      <alignment horizontal="center" vertical="center" wrapText="1"/>
    </xf>
    <xf numFmtId="49" fontId="84" fillId="75" borderId="31" xfId="0" applyNumberFormat="1" applyFont="1" applyFill="1" applyBorder="1" applyAlignment="1">
      <alignment horizontal="center" vertical="center" wrapText="1"/>
    </xf>
    <xf numFmtId="182" fontId="15" fillId="75" borderId="0" xfId="0" applyFont="1" applyFill="1" applyBorder="1" applyAlignment="1">
      <alignment horizontal="left"/>
    </xf>
    <xf numFmtId="14" fontId="84" fillId="75" borderId="1" xfId="0" applyNumberFormat="1" applyFont="1" applyFill="1" applyBorder="1" applyAlignment="1">
      <alignment horizontal="center" wrapText="1"/>
    </xf>
    <xf numFmtId="49" fontId="83" fillId="75" borderId="1" xfId="0" applyNumberFormat="1" applyFont="1" applyFill="1" applyBorder="1" applyAlignment="1">
      <alignment horizontal="center" vertical="center"/>
    </xf>
    <xf numFmtId="49" fontId="15" fillId="75" borderId="1" xfId="8" applyNumberFormat="1" applyFont="1" applyFill="1" applyBorder="1" applyAlignment="1">
      <alignment horizontal="center" vertical="center" wrapText="1"/>
    </xf>
    <xf numFmtId="0" fontId="85" fillId="0" borderId="1" xfId="0" applyNumberFormat="1" applyFont="1" applyBorder="1" applyAlignment="1">
      <alignment horizontal="center" vertical="center"/>
    </xf>
    <xf numFmtId="49" fontId="15" fillId="75" borderId="1" xfId="0" applyNumberFormat="1" applyFont="1" applyFill="1" applyBorder="1" applyAlignment="1">
      <alignment horizontal="center" vertical="center" wrapText="1"/>
    </xf>
    <xf numFmtId="182" fontId="85" fillId="75" borderId="1" xfId="0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horizontal="center" vertical="center"/>
    </xf>
    <xf numFmtId="182" fontId="15" fillId="75" borderId="1" xfId="8" applyFont="1" applyFill="1" applyBorder="1" applyAlignment="1">
      <alignment horizontal="center" vertical="center" wrapText="1"/>
    </xf>
    <xf numFmtId="49" fontId="15" fillId="75" borderId="1" xfId="8" applyNumberFormat="1" applyFont="1" applyFill="1" applyBorder="1" applyAlignment="1">
      <alignment horizontal="center" vertical="center"/>
    </xf>
    <xf numFmtId="182" fontId="15" fillId="75" borderId="1" xfId="8" applyNumberFormat="1" applyFont="1" applyFill="1" applyBorder="1" applyAlignment="1">
      <alignment horizontal="center" vertical="center" wrapText="1"/>
    </xf>
    <xf numFmtId="182" fontId="15" fillId="75" borderId="1" xfId="0" applyFont="1" applyFill="1" applyBorder="1" applyAlignment="1">
      <alignment horizontal="center" vertical="center" wrapText="1"/>
    </xf>
    <xf numFmtId="2" fontId="85" fillId="75" borderId="1" xfId="0" applyNumberFormat="1" applyFont="1" applyFill="1" applyBorder="1" applyAlignment="1">
      <alignment horizontal="center" vertical="center"/>
    </xf>
    <xf numFmtId="4" fontId="15" fillId="75" borderId="1" xfId="8" applyNumberFormat="1" applyFont="1" applyFill="1" applyBorder="1" applyAlignment="1">
      <alignment horizontal="center" vertical="center" wrapText="1"/>
    </xf>
    <xf numFmtId="182" fontId="85" fillId="75" borderId="1" xfId="0" applyFont="1" applyFill="1" applyBorder="1" applyAlignment="1">
      <alignment horizontal="center" vertical="center"/>
    </xf>
    <xf numFmtId="4" fontId="15" fillId="75" borderId="1" xfId="0" applyNumberFormat="1" applyFont="1" applyFill="1" applyBorder="1" applyAlignment="1">
      <alignment horizontal="center" vertical="center" wrapText="1"/>
    </xf>
    <xf numFmtId="14" fontId="85" fillId="75" borderId="1" xfId="0" applyNumberFormat="1" applyFont="1" applyFill="1" applyBorder="1" applyAlignment="1">
      <alignment horizontal="center" vertical="center"/>
    </xf>
    <xf numFmtId="4" fontId="95" fillId="75" borderId="1" xfId="0" applyNumberFormat="1" applyFont="1" applyFill="1" applyBorder="1" applyAlignment="1">
      <alignment horizontal="center" vertical="center"/>
    </xf>
    <xf numFmtId="0" fontId="15" fillId="75" borderId="1" xfId="0" applyNumberFormat="1" applyFont="1" applyFill="1" applyBorder="1" applyAlignment="1">
      <alignment horizontal="center" vertical="center" wrapText="1"/>
    </xf>
    <xf numFmtId="182" fontId="15" fillId="75" borderId="1" xfId="0" applyFont="1" applyFill="1" applyBorder="1" applyAlignment="1">
      <alignment horizontal="center" vertical="center"/>
    </xf>
    <xf numFmtId="182" fontId="95" fillId="75" borderId="1" xfId="0" applyNumberFormat="1" applyFont="1" applyFill="1" applyBorder="1" applyAlignment="1">
      <alignment horizontal="center" vertical="center" wrapText="1"/>
    </xf>
    <xf numFmtId="183" fontId="85" fillId="75" borderId="1" xfId="0" applyNumberFormat="1" applyFont="1" applyFill="1" applyBorder="1" applyAlignment="1">
      <alignment horizontal="center" vertical="center" wrapText="1"/>
    </xf>
    <xf numFmtId="14" fontId="85" fillId="75" borderId="1" xfId="0" applyNumberFormat="1" applyFont="1" applyFill="1" applyBorder="1" applyAlignment="1">
      <alignment horizontal="center" vertical="center" wrapText="1"/>
    </xf>
    <xf numFmtId="182" fontId="0" fillId="0" borderId="1" xfId="0" applyBorder="1"/>
    <xf numFmtId="182" fontId="15" fillId="75" borderId="0" xfId="0" applyFont="1" applyFill="1" applyAlignment="1">
      <alignment horizontal="center"/>
    </xf>
    <xf numFmtId="182" fontId="85" fillId="75" borderId="1" xfId="0" applyFont="1" applyFill="1" applyBorder="1" applyAlignment="1">
      <alignment horizontal="center"/>
    </xf>
    <xf numFmtId="182" fontId="83" fillId="75" borderId="1" xfId="0" applyNumberFormat="1" applyFont="1" applyFill="1" applyBorder="1" applyAlignment="1">
      <alignment horizontal="center" vertical="center"/>
    </xf>
    <xf numFmtId="182" fontId="83" fillId="75" borderId="1" xfId="0" applyFont="1" applyFill="1" applyBorder="1" applyAlignment="1">
      <alignment horizontal="center" vertical="center" wrapText="1"/>
    </xf>
    <xf numFmtId="4" fontId="1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2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182" fontId="96" fillId="75" borderId="0" xfId="0" applyFont="1" applyFill="1" applyAlignment="1">
      <alignment horizontal="center"/>
    </xf>
    <xf numFmtId="182" fontId="96" fillId="75" borderId="0" xfId="0" applyFont="1" applyFill="1"/>
    <xf numFmtId="182" fontId="96" fillId="0" borderId="0" xfId="0" applyFont="1"/>
    <xf numFmtId="182" fontId="0" fillId="0" borderId="32" xfId="0" applyBorder="1"/>
    <xf numFmtId="4" fontId="15" fillId="75" borderId="32" xfId="59048" applyNumberFormat="1" applyFont="1" applyFill="1" applyBorder="1" applyAlignment="1" applyProtection="1">
      <alignment horizontal="center" vertical="center" wrapText="1"/>
      <protection locked="0"/>
    </xf>
    <xf numFmtId="181" fontId="15" fillId="75" borderId="32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1" xfId="0" applyBorder="1" applyAlignment="1">
      <alignment horizontal="center" vertical="center"/>
    </xf>
    <xf numFmtId="4" fontId="84" fillId="75" borderId="31" xfId="0" applyNumberFormat="1" applyFont="1" applyFill="1" applyBorder="1" applyAlignment="1">
      <alignment horizontal="center" vertical="center" wrapText="1"/>
    </xf>
    <xf numFmtId="182" fontId="84" fillId="75" borderId="0" xfId="0" applyFont="1" applyFill="1" applyAlignment="1">
      <alignment horizontal="center" vertical="center"/>
    </xf>
    <xf numFmtId="182" fontId="84" fillId="75" borderId="1" xfId="0" applyNumberFormat="1" applyFont="1" applyFill="1" applyBorder="1" applyAlignment="1">
      <alignment horizontal="center" vertical="center"/>
    </xf>
    <xf numFmtId="2" fontId="84" fillId="75" borderId="1" xfId="8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4" fontId="83" fillId="75" borderId="1" xfId="8" applyNumberFormat="1" applyFont="1" applyFill="1" applyBorder="1" applyAlignment="1">
      <alignment horizontal="center" vertical="center" wrapText="1"/>
    </xf>
    <xf numFmtId="49" fontId="84" fillId="75" borderId="1" xfId="8" applyNumberFormat="1" applyFont="1" applyFill="1" applyBorder="1" applyAlignment="1">
      <alignment horizontal="center" vertical="center" wrapText="1"/>
    </xf>
    <xf numFmtId="49" fontId="97" fillId="0" borderId="1" xfId="0" applyNumberFormat="1" applyFont="1" applyFill="1" applyBorder="1" applyAlignment="1">
      <alignment horizontal="center" vertical="center" wrapText="1"/>
    </xf>
    <xf numFmtId="182" fontId="97" fillId="0" borderId="1" xfId="0" applyFont="1" applyFill="1" applyBorder="1" applyAlignment="1">
      <alignment horizontal="center" vertical="center" wrapText="1"/>
    </xf>
    <xf numFmtId="49" fontId="97" fillId="75" borderId="1" xfId="0" applyNumberFormat="1" applyFont="1" applyFill="1" applyBorder="1" applyAlignment="1">
      <alignment horizontal="center" vertical="center" wrapText="1"/>
    </xf>
    <xf numFmtId="49" fontId="97" fillId="0" borderId="1" xfId="0" applyNumberFormat="1" applyFont="1" applyFill="1" applyBorder="1" applyAlignment="1">
      <alignment horizontal="center" vertical="center"/>
    </xf>
    <xf numFmtId="182" fontId="97" fillId="0" borderId="1" xfId="0" applyFont="1" applyFill="1" applyBorder="1" applyAlignment="1">
      <alignment horizontal="center" vertical="center"/>
    </xf>
    <xf numFmtId="4" fontId="97" fillId="75" borderId="1" xfId="0" applyNumberFormat="1" applyFont="1" applyFill="1" applyBorder="1" applyAlignment="1">
      <alignment horizontal="center" vertical="center"/>
    </xf>
    <xf numFmtId="182" fontId="97" fillId="75" borderId="1" xfId="0" applyFont="1" applyFill="1" applyBorder="1" applyAlignment="1">
      <alignment horizontal="center" vertical="center"/>
    </xf>
    <xf numFmtId="4" fontId="97" fillId="75" borderId="1" xfId="0" applyNumberFormat="1" applyFont="1" applyFill="1" applyBorder="1" applyAlignment="1">
      <alignment horizontal="center" vertical="center" wrapText="1"/>
    </xf>
    <xf numFmtId="14" fontId="97" fillId="75" borderId="1" xfId="0" applyNumberFormat="1" applyFont="1" applyFill="1" applyBorder="1" applyAlignment="1">
      <alignment horizontal="center" vertical="center"/>
    </xf>
    <xf numFmtId="14" fontId="97" fillId="75" borderId="1" xfId="0" applyNumberFormat="1" applyFont="1" applyFill="1" applyBorder="1" applyAlignment="1">
      <alignment horizontal="center" vertical="center" wrapText="1"/>
    </xf>
    <xf numFmtId="49" fontId="97" fillId="75" borderId="1" xfId="8" applyNumberFormat="1" applyFont="1" applyFill="1" applyBorder="1" applyAlignment="1">
      <alignment horizontal="center" vertical="center"/>
    </xf>
    <xf numFmtId="0" fontId="97" fillId="75" borderId="1" xfId="0" applyNumberFormat="1" applyFont="1" applyFill="1" applyBorder="1" applyAlignment="1">
      <alignment horizontal="center" vertical="center" wrapText="1"/>
    </xf>
    <xf numFmtId="182" fontId="97" fillId="0" borderId="1" xfId="0" applyFont="1" applyBorder="1" applyAlignment="1">
      <alignment horizontal="center" vertical="center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2" fontId="83" fillId="75" borderId="0" xfId="0" applyFont="1" applyFill="1" applyAlignment="1">
      <alignment horizontal="right" vertical="center" wrapText="1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0" xfId="0" applyFont="1" applyFill="1" applyAlignment="1">
      <alignment horizontal="center" vertical="center" wrapText="1"/>
    </xf>
    <xf numFmtId="182" fontId="89" fillId="75" borderId="0" xfId="0" applyFont="1" applyFill="1" applyAlignment="1">
      <alignment horizontal="center" vertical="center" wrapText="1"/>
    </xf>
    <xf numFmtId="49" fontId="89" fillId="75" borderId="0" xfId="0" applyNumberFormat="1" applyFont="1" applyFill="1" applyAlignment="1">
      <alignment horizontal="center" vertical="center" wrapText="1"/>
    </xf>
    <xf numFmtId="182" fontId="41" fillId="75" borderId="0" xfId="0" applyFont="1" applyFill="1" applyAlignment="1">
      <alignment horizontal="center" vertical="center" wrapText="1"/>
    </xf>
    <xf numFmtId="182" fontId="41" fillId="75" borderId="0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2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7" fillId="75" borderId="1" xfId="0" applyNumberFormat="1" applyFont="1" applyFill="1" applyBorder="1" applyAlignment="1">
      <alignment horizontal="center" vertical="center" wrapText="1"/>
    </xf>
    <xf numFmtId="182" fontId="83" fillId="75" borderId="1" xfId="0" applyFont="1" applyFill="1" applyBorder="1" applyAlignment="1">
      <alignment horizontal="center" vertical="center" wrapText="1"/>
    </xf>
    <xf numFmtId="49" fontId="87" fillId="75" borderId="34" xfId="0" applyNumberFormat="1" applyFont="1" applyFill="1" applyBorder="1" applyAlignment="1">
      <alignment horizontal="center" vertical="center" wrapText="1"/>
    </xf>
    <xf numFmtId="49" fontId="87" fillId="75" borderId="35" xfId="0" applyNumberFormat="1" applyFont="1" applyFill="1" applyBorder="1" applyAlignment="1">
      <alignment horizontal="center" vertical="center" wrapText="1"/>
    </xf>
    <xf numFmtId="49" fontId="87" fillId="75" borderId="36" xfId="0" applyNumberFormat="1" applyFont="1" applyFill="1" applyBorder="1" applyAlignment="1">
      <alignment horizontal="center" vertical="center" wrapText="1"/>
    </xf>
    <xf numFmtId="181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2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182" fontId="83" fillId="75" borderId="35" xfId="0" applyFont="1" applyFill="1" applyBorder="1" applyAlignment="1">
      <alignment horizontal="center" vertical="center" wrapText="1"/>
    </xf>
    <xf numFmtId="182" fontId="83" fillId="75" borderId="38" xfId="0" applyFont="1" applyFill="1" applyBorder="1" applyAlignment="1">
      <alignment horizontal="center" vertical="center" wrapText="1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FF99"/>
      <color rgb="FFFFFF66"/>
      <color rgb="FFCCFFCC"/>
      <color rgb="FF0066FF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usernames" Target="revisions/userNam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C8DB96-9D4D-49B1-BF2D-4246E797EFDE}" diskRevisions="1" revisionId="71" version="2">
  <header guid="{85C551AC-75EE-4E6A-88D3-3C6D4FC2E412}" dateTime="2023-10-26T11:30:25" maxSheetId="4" userName="Омон Марина Александровна" r:id="rId1">
    <sheetIdMap count="3">
      <sheetId val="1"/>
      <sheetId val="2"/>
      <sheetId val="3"/>
    </sheetIdMap>
  </header>
  <header guid="{8C093BB9-8D5E-4C8C-BD71-EFDB445285DE}" dateTime="2023-10-26T11:31:52" maxSheetId="4" userName="Омон Марина Александровна" r:id="rId2" minRId="1">
    <sheetIdMap count="3">
      <sheetId val="1"/>
      <sheetId val="2"/>
      <sheetId val="3"/>
    </sheetIdMap>
  </header>
  <header guid="{567DB030-512C-4BCD-8CAD-BB06AB5E4C87}" dateTime="2023-10-26T16:24:50" maxSheetId="4" userName="Омон Марина Александровна" r:id="rId3">
    <sheetIdMap count="3">
      <sheetId val="1"/>
      <sheetId val="2"/>
      <sheetId val="3"/>
    </sheetIdMap>
  </header>
  <header guid="{21D98AC5-C20D-4EC0-81F1-A9AFF55C5418}" dateTime="2023-10-26T16:32:23" maxSheetId="4" userName="Работенко Оксана Анатольевна" r:id="rId4" minRId="4" maxRId="7">
    <sheetIdMap count="3">
      <sheetId val="1"/>
      <sheetId val="2"/>
      <sheetId val="3"/>
    </sheetIdMap>
  </header>
  <header guid="{C674F4D2-10DF-4ED4-9B2C-CF043F0E7491}" dateTime="2023-10-27T13:21:24" maxSheetId="4" userName="Омон Марина Александровна" r:id="rId5" minRId="10" maxRId="22">
    <sheetIdMap count="3">
      <sheetId val="1"/>
      <sheetId val="2"/>
      <sheetId val="3"/>
    </sheetIdMap>
  </header>
  <header guid="{EE6EB8AE-17E7-4129-AD47-9DE84A541911}" dateTime="2023-10-30T07:47:32" maxSheetId="4" userName="Омон Марина Александровна" r:id="rId6" minRId="25">
    <sheetIdMap count="3">
      <sheetId val="1"/>
      <sheetId val="2"/>
      <sheetId val="3"/>
    </sheetIdMap>
  </header>
  <header guid="{6502A3FB-AC0A-46FD-A36C-7FB9DFE24FE0}" dateTime="2023-10-30T08:03:18" maxSheetId="4" userName="Омон Марина Александровна" r:id="rId7">
    <sheetIdMap count="3">
      <sheetId val="1"/>
      <sheetId val="2"/>
      <sheetId val="3"/>
    </sheetIdMap>
  </header>
  <header guid="{F5B35718-9F2E-48CB-A4EC-7146AE52C9AC}" dateTime="2023-11-01T17:22:38" maxSheetId="4" userName="Марина" r:id="rId8">
    <sheetIdMap count="3">
      <sheetId val="1"/>
      <sheetId val="2"/>
      <sheetId val="3"/>
    </sheetIdMap>
  </header>
  <header guid="{90BCADF0-3BF7-47D2-9887-AF12CD280868}" dateTime="2023-11-23T09:56:24" maxSheetId="4" userName="Сайтбурханова Наиля Фанилевна" r:id="rId9">
    <sheetIdMap count="3">
      <sheetId val="1"/>
      <sheetId val="2"/>
      <sheetId val="3"/>
    </sheetIdMap>
  </header>
  <header guid="{BDC8DB96-9D4D-49B1-BF2D-4246E797EFDE}" dateTime="2023-11-28T16:49:58" maxSheetId="4" userName="Марина" r:id="rId10" minRId="33" maxRId="7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2" numFmtId="19">
    <oc r="R18">
      <f>S18-20</f>
    </oc>
    <nc r="R18">
      <v>45252</v>
    </nc>
  </rcc>
  <rcc rId="34" sId="2" numFmtId="19">
    <oc r="R19">
      <f>S19-20</f>
    </oc>
    <nc r="R19">
      <v>45252</v>
    </nc>
  </rcc>
  <rcc rId="35" sId="2" numFmtId="19">
    <oc r="R20">
      <f>S20+10</f>
    </oc>
    <nc r="R20">
      <v>45282</v>
    </nc>
  </rcc>
  <rcc rId="36" sId="2" numFmtId="19">
    <oc r="R21">
      <f>S21-20</f>
    </oc>
    <nc r="R21">
      <v>45252</v>
    </nc>
  </rcc>
  <rcc rId="37" sId="2" numFmtId="19">
    <oc r="R22">
      <f>S22-20</f>
    </oc>
    <nc r="R22">
      <v>45252</v>
    </nc>
  </rcc>
  <rcc rId="38" sId="2" numFmtId="19">
    <oc r="R23">
      <f>S23-20</f>
    </oc>
    <nc r="R23">
      <v>45252</v>
    </nc>
  </rcc>
  <rcc rId="39" sId="2" numFmtId="19">
    <oc r="R24">
      <f>S24-20</f>
    </oc>
    <nc r="R24">
      <v>45252</v>
    </nc>
  </rcc>
  <rcc rId="40" sId="2">
    <nc r="R25">
      <f>S25-45</f>
    </nc>
  </rcc>
  <rcc rId="41" sId="2" numFmtId="19">
    <oc r="R25">
      <f>S25-45</f>
    </oc>
    <nc r="R25">
      <v>45227</v>
    </nc>
  </rcc>
  <rcc rId="42" sId="2" numFmtId="19">
    <oc r="R26">
      <f>S26-40</f>
    </oc>
    <nc r="R26">
      <v>45232</v>
    </nc>
  </rcc>
  <rcc rId="43" sId="2" numFmtId="19">
    <oc r="R27">
      <f>S27-45</f>
    </oc>
    <nc r="R27">
      <v>45227</v>
    </nc>
  </rcc>
  <rcc rId="44" sId="2" numFmtId="19">
    <oc r="R28">
      <f>S28-10</f>
    </oc>
    <nc r="R28">
      <v>45252</v>
    </nc>
  </rcc>
  <rcc rId="45" sId="2" odxf="1" dxf="1" numFmtId="19">
    <oc r="R29">
      <f>S29-20</f>
    </oc>
    <nc r="R29">
      <v>45252</v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46" sId="2" numFmtId="19">
    <oc r="R30">
      <f>S30-20</f>
    </oc>
    <nc r="R30">
      <v>45252</v>
    </nc>
  </rcc>
  <rcc rId="47" sId="2" numFmtId="19">
    <oc r="R31">
      <f>S31-20</f>
    </oc>
    <nc r="R31">
      <v>45252</v>
    </nc>
  </rcc>
  <rcc rId="48" sId="2" odxf="1" dxf="1" numFmtId="19">
    <oc r="R32">
      <f>S32-20</f>
    </oc>
    <nc r="R32">
      <v>45252</v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49" sId="2" numFmtId="19">
    <oc r="R33">
      <f>S33-20</f>
    </oc>
    <nc r="R33">
      <v>45252</v>
    </nc>
  </rcc>
  <rcc rId="50" sId="2" numFmtId="19">
    <oc r="R34">
      <f>S34-40</f>
    </oc>
    <nc r="R34">
      <v>45232</v>
    </nc>
  </rcc>
  <rcc rId="51" sId="2" numFmtId="19">
    <oc r="R35">
      <f>S35-20</f>
    </oc>
    <nc r="R35">
      <v>45252</v>
    </nc>
  </rcc>
  <rcc rId="52" sId="2" numFmtId="19">
    <oc r="R36">
      <f>S36-20</f>
    </oc>
    <nc r="R36">
      <v>45252</v>
    </nc>
  </rcc>
  <rcc rId="53" sId="2" numFmtId="19">
    <oc r="S18">
      <f>AE18-20</f>
    </oc>
    <nc r="S18">
      <v>45272</v>
    </nc>
  </rcc>
  <rcc rId="54" sId="2" numFmtId="19">
    <oc r="S19">
      <f>AE19-20</f>
    </oc>
    <nc r="S19">
      <v>45272</v>
    </nc>
  </rcc>
  <rcc rId="55" sId="2" odxf="1" dxf="1" numFmtId="19">
    <oc r="S20">
      <f>AE20-20</f>
    </oc>
    <nc r="S20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56" sId="2" numFmtId="19">
    <oc r="S21">
      <f>AE21-20</f>
    </oc>
    <nc r="S21">
      <v>45272</v>
    </nc>
  </rcc>
  <rcc rId="57" sId="2" numFmtId="19">
    <oc r="S22">
      <f>AE22-20</f>
    </oc>
    <nc r="S22">
      <v>45272</v>
    </nc>
  </rcc>
  <rcc rId="58" sId="2" numFmtId="19">
    <oc r="S23">
      <f>AE23-20</f>
    </oc>
    <nc r="S23">
      <v>45272</v>
    </nc>
  </rcc>
  <rcc rId="59" sId="2" numFmtId="19">
    <oc r="S24">
      <f>AE24-20</f>
    </oc>
    <nc r="S24">
      <v>45272</v>
    </nc>
  </rcc>
  <rcc rId="60" sId="2" numFmtId="19">
    <oc r="S25">
      <f>AE25-20</f>
    </oc>
    <nc r="S25">
      <v>45272</v>
    </nc>
  </rcc>
  <rcc rId="61" sId="2" numFmtId="19">
    <oc r="S26">
      <f>AE26-20</f>
    </oc>
    <nc r="S26">
      <v>45272</v>
    </nc>
  </rcc>
  <rcc rId="62" sId="2" numFmtId="19">
    <oc r="S27">
      <f>AE27-20</f>
    </oc>
    <nc r="S27">
      <v>45272</v>
    </nc>
  </rcc>
  <rcc rId="63" sId="2" odxf="1" dxf="1" numFmtId="19">
    <oc r="S28">
      <f>AE28-20</f>
    </oc>
    <nc r="S28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4" sId="2" numFmtId="19">
    <oc r="S29">
      <f>AE29-20</f>
    </oc>
    <nc r="S29">
      <v>45272</v>
    </nc>
  </rcc>
  <rcc rId="65" sId="2" odxf="1" dxf="1" numFmtId="19">
    <oc r="S30">
      <f>AE30-20</f>
    </oc>
    <nc r="S30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6" sId="2" odxf="1" dxf="1" numFmtId="19">
    <oc r="S31">
      <f>AE31-20</f>
    </oc>
    <nc r="S31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7" sId="2" numFmtId="19">
    <oc r="S32">
      <f>AE32-20</f>
    </oc>
    <nc r="S32">
      <v>45272</v>
    </nc>
  </rcc>
  <rcc rId="68" sId="2" odxf="1" dxf="1" numFmtId="19">
    <oc r="S33">
      <f>AE33-20</f>
    </oc>
    <nc r="S33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9" sId="2" numFmtId="19">
    <oc r="S34">
      <f>AE34-20</f>
    </oc>
    <nc r="S34">
      <v>45272</v>
    </nc>
  </rcc>
  <rcc rId="70" sId="2" odxf="1" dxf="1" numFmtId="19">
    <oc r="S35">
      <f>AE35-20</f>
    </oc>
    <nc r="S35">
      <v>45272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71" sId="2" numFmtId="19">
    <oc r="S36">
      <f>AE36-20</f>
    </oc>
    <nc r="S36">
      <v>45272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J8" start="0" length="0">
    <dxf>
      <border>
        <right style="thin">
          <color indexed="64"/>
        </right>
      </border>
    </dxf>
  </rfmt>
  <rfmt sheetId="3" sqref="AI8:AJ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" sId="3">
    <oc r="AK8" t="inlineStr">
      <is>
        <t>добавить лот</t>
      </is>
    </oc>
    <nc r="AK8"/>
  </rcc>
  <rfmt sheetId="3" sqref="A8:AJ8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3C391A-A295-4472-A8D8-EB19B2DED3DC}" action="delete"/>
  <rdn rId="0" localSheetId="2" customView="1" name="Z_723C391A_A295_4472_A8D8_EB19B2DED3DC_.wvu.Cols" hidden="1" oldHidden="1">
    <formula>'корр 4'!$AI:$AJ</formula>
    <oldFormula>'корр 4'!$AI:$AJ</oldFormula>
  </rdn>
  <rdn rId="0" localSheetId="2" customView="1" name="Z_723C391A_A295_4472_A8D8_EB19B2DED3DC_.wvu.FilterData" hidden="1" oldHidden="1">
    <formula>'корр 4'!$A$8:$DZ$38</formula>
    <oldFormula>'корр 4'!$A$8:$DZ$38</oldFormula>
  </rdn>
  <rcv guid="{723C391A-A295-4472-A8D8-EB19B2DED3D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2">
    <oc r="N38">
      <f>SUM(N18:N37)+N16</f>
    </oc>
    <nc r="N38">
      <f>SUM(N18:N37)+N16</f>
    </nc>
  </rcc>
  <rcc rId="5" sId="2">
    <oc r="N16">
      <f>SUM(N11:N15)</f>
    </oc>
    <nc r="N16">
      <f>SUM(N11:N15)</f>
    </nc>
  </rcc>
  <rcc rId="6" sId="2" numFmtId="4">
    <oc r="N15">
      <f>M15*1.2</f>
    </oc>
    <nc r="N15">
      <v>3.24</v>
    </nc>
  </rcc>
  <rcc rId="7" sId="2" numFmtId="4">
    <oc r="N25">
      <f>M25*1.1</f>
    </oc>
    <nc r="N25">
      <v>2001.08</v>
    </nc>
  </rcc>
  <rcv guid="{56DAEC7D-26D4-49E3-A88D-8606BBC86111}" action="delete"/>
  <rdn rId="0" localSheetId="2" customView="1" name="Z_56DAEC7D_26D4_49E3_A88D_8606BBC86111_.wvu.Cols" hidden="1" oldHidden="1">
    <formula>'корр 4'!$AI:$AJ</formula>
    <oldFormula>'корр 4'!$AI:$AJ</oldFormula>
  </rdn>
  <rdn rId="0" localSheetId="2" customView="1" name="Z_56DAEC7D_26D4_49E3_A88D_8606BBC86111_.wvu.FilterData" hidden="1" oldHidden="1">
    <formula>'корр 4'!$A$8:$DZ$38</formula>
    <oldFormula>'корр 4'!$A$8:$DZ$37</oldFormula>
  </rdn>
  <rcv guid="{56DAEC7D-26D4-49E3-A88D-8606BBC8611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2" odxf="1" dxf="1">
    <oc r="G21" t="inlineStr">
      <is>
        <t>Оказание услуг по страхованию гражданской ответственности медицинских работников</t>
      </is>
    </oc>
    <nc r="G21" t="inlineStr">
      <is>
        <t>Оказание услуг по ветеринарным исследованиям</t>
      </is>
    </nc>
    <ndxf>
      <font>
        <sz val="12"/>
        <color auto="1"/>
        <name val="Times New Roman"/>
        <scheme val="none"/>
      </font>
    </ndxf>
  </rcc>
  <rcc rId="11" sId="2" odxf="1" dxf="1">
    <oc r="H21" t="inlineStr">
      <is>
        <t>62.12</t>
      </is>
    </oc>
    <nc r="H21" t="inlineStr">
      <is>
        <t>71.20</t>
      </is>
    </nc>
    <ndxf>
      <font>
        <sz val="12"/>
        <color auto="1"/>
        <name val="Times New Roman"/>
        <scheme val="none"/>
      </font>
      <numFmt numFmtId="30" formatCode="@"/>
    </ndxf>
  </rcc>
  <rcc rId="12" sId="2" odxf="1" dxf="1">
    <oc r="I21" t="inlineStr">
      <is>
        <t>62.12.50</t>
      </is>
    </oc>
    <nc r="I21" t="inlineStr">
      <is>
        <t>71.20.11.110</t>
      </is>
    </nc>
    <ndxf>
      <alignment wrapText="1" readingOrder="0"/>
    </ndxf>
  </rcc>
  <rfmt sheetId="2" sqref="J21" start="0" length="0">
    <dxf>
      <font>
        <sz val="12"/>
        <color auto="1"/>
        <name val="Times New Roman"/>
        <scheme val="none"/>
      </font>
    </dxf>
  </rfmt>
  <rfmt sheetId="2" sqref="K21" start="0" length="0">
    <dxf>
      <font>
        <sz val="12"/>
        <color auto="1"/>
        <name val="Times New Roman"/>
        <scheme val="none"/>
      </font>
    </dxf>
  </rfmt>
  <rcc rId="13" sId="2" odxf="1" dxf="1" numFmtId="4">
    <oc r="M21">
      <v>25</v>
    </oc>
    <nc r="M21">
      <v>4.46</v>
    </nc>
    <ndxf>
      <font>
        <sz val="12"/>
        <color auto="1"/>
        <name val="Times New Roman"/>
        <scheme val="none"/>
      </font>
      <border outline="0">
        <bottom style="thin">
          <color indexed="64"/>
        </bottom>
      </border>
    </ndxf>
  </rcc>
  <rcc rId="14" sId="2" odxf="1" dxf="1" numFmtId="4">
    <oc r="N21">
      <v>25</v>
    </oc>
    <nc r="N21">
      <v>5.3540000000000001</v>
    </nc>
    <ndxf>
      <font>
        <sz val="12"/>
        <color auto="1"/>
        <name val="Times New Roman"/>
        <scheme val="none"/>
      </font>
      <alignment wrapText="1" readingOrder="0"/>
      <border outline="0">
        <bottom style="thin">
          <color indexed="64"/>
        </bottom>
      </border>
    </ndxf>
  </rcc>
  <rfmt sheetId="2" sqref="O21" start="0" length="0">
    <dxf>
      <font>
        <sz val="12"/>
        <color auto="1"/>
        <name val="Times New Roman"/>
        <scheme val="none"/>
      </font>
    </dxf>
  </rfmt>
  <rfmt sheetId="2" sqref="Q21" start="0" length="0">
    <dxf>
      <font>
        <sz val="12"/>
        <color auto="1"/>
        <name val="Times New Roman"/>
        <scheme val="none"/>
      </font>
    </dxf>
  </rfmt>
  <rcc rId="15" sId="2" odxf="1" dxf="1">
    <oc r="R21">
      <f>S21-10</f>
    </oc>
    <nc r="R21">
      <f>S21-20</f>
    </nc>
    <ndxf>
      <font>
        <sz val="12"/>
        <color auto="1"/>
        <name val="Times New Roman"/>
        <scheme val="none"/>
      </font>
    </ndxf>
  </rcc>
  <rcc rId="16" sId="2" odxf="1" dxf="1">
    <oc r="S21">
      <v>45278</v>
    </oc>
    <nc r="S21">
      <f>AE21-20</f>
    </nc>
    <ndxf>
      <font>
        <sz val="12"/>
        <color auto="1"/>
        <name val="Times New Roman"/>
        <scheme val="none"/>
      </font>
    </ndxf>
  </rcc>
  <rfmt sheetId="2" sqref="U21" start="0" length="0">
    <dxf>
      <font>
        <sz val="12"/>
        <color auto="1"/>
        <name val="Times New Roman"/>
        <scheme val="none"/>
      </font>
    </dxf>
  </rfmt>
  <rfmt sheetId="2" sqref="W21" start="0" length="0">
    <dxf>
      <numFmt numFmtId="30" formatCode="@"/>
    </dxf>
  </rfmt>
  <rcc rId="17" sId="2" odxf="1" dxf="1">
    <oc r="X21" t="inlineStr">
      <is>
        <t>Оказание услуг по страхованию гражданской ответственности медицинских работников</t>
      </is>
    </oc>
    <nc r="X21" t="inlineStr">
      <is>
        <t>Оказание услуг по ветеринарным исследованиям</t>
      </is>
    </nc>
    <ndxf>
      <font>
        <sz val="12"/>
        <color auto="1"/>
        <name val="Times New Roman"/>
        <scheme val="none"/>
      </font>
    </ndxf>
  </rcc>
  <rfmt sheetId="2" sqref="Y21" start="0" length="0">
    <dxf>
      <font>
        <sz val="12"/>
        <color auto="1"/>
        <name val="Times New Roman"/>
        <scheme val="none"/>
      </font>
    </dxf>
  </rfmt>
  <rfmt sheetId="2" sqref="Z21" start="0" length="0">
    <dxf>
      <font>
        <sz val="12"/>
        <color auto="1"/>
        <name val="Times New Roman"/>
        <scheme val="none"/>
      </font>
    </dxf>
  </rfmt>
  <rfmt sheetId="2" sqref="AA21" start="0" length="0">
    <dxf>
      <font>
        <sz val="12"/>
        <color auto="1"/>
        <name val="Times New Roman"/>
        <scheme val="none"/>
      </font>
    </dxf>
  </rfmt>
  <rfmt sheetId="2" sqref="AD21" start="0" length="0">
    <dxf>
      <font>
        <sz val="12"/>
        <color auto="1"/>
        <name val="Times New Roman"/>
        <scheme val="none"/>
      </font>
    </dxf>
  </rfmt>
  <rcc rId="18" sId="2" odxf="1" dxf="1" numFmtId="19">
    <oc r="AE21">
      <v>45359</v>
    </oc>
    <nc r="AE21">
      <v>45292</v>
    </nc>
    <ndxf>
      <font>
        <sz val="12"/>
        <color indexed="8"/>
        <name val="Times New Roman"/>
        <scheme val="none"/>
      </font>
    </ndxf>
  </rcc>
  <rcc rId="19" sId="2" odxf="1" dxf="1" numFmtId="19">
    <oc r="AF21">
      <v>45359</v>
    </oc>
    <nc r="AF21">
      <v>45292</v>
    </nc>
    <ndxf>
      <font>
        <sz val="12"/>
        <color indexed="8"/>
        <name val="Times New Roman"/>
        <scheme val="none"/>
      </font>
    </ndxf>
  </rcc>
  <rcc rId="20" sId="2" odxf="1" dxf="1" numFmtId="19">
    <oc r="AG21">
      <v>45723</v>
    </oc>
    <nc r="AG21">
      <v>45657</v>
    </nc>
    <ndxf>
      <font>
        <sz val="12"/>
        <color indexed="8"/>
        <name val="Times New Roman"/>
        <scheme val="none"/>
      </font>
      <alignment wrapText="0" readingOrder="0"/>
    </ndxf>
  </rcc>
  <rcc rId="21" sId="2" odxf="1" dxf="1">
    <oc r="AH21" t="inlineStr">
      <is>
        <t>2024-2025</t>
      </is>
    </oc>
    <nc r="AH21">
      <v>2024</v>
    </nc>
    <ndxf>
      <font>
        <sz val="12"/>
        <color auto="1"/>
        <name val="Times New Roman"/>
        <scheme val="none"/>
      </font>
    </ndxf>
  </rcc>
  <rrc rId="22" sId="2" ref="A37:XFD37" action="deleteRow">
    <undo index="0" exp="area" dr="N18:N37" r="N38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0" exp="area" ref3D="1" dr="$A$8:$AJ$37" dn="Z_0F5E1ACF_7C43_485D_938D_E445E30A3A11_.wvu.FilterData" sId="2"/>
    <undo index="0" exp="area" ref3D="1" dr="$T$1:$AD$1048576" dn="Z_8F11A911_6261_4DEF_838F_AB4EE482A23E_.wvu.Cols" sId="2"/>
    <undo index="0" exp="area" ref3D="1" dr="$AI$1:$AJ$1048576" dn="Z_723C391A_A295_4472_A8D8_EB19B2DED3DC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8" exp="area" ref3D="1" dr="$AI$1:$AJ$1048576" dn="Z_622A92B9_12A3_496D_84BB_6EFE153EF88C_.wvu.Cols" sId="2"/>
    <undo index="6" exp="area" ref3D="1" dr="$AC$1:$AD$1048576" dn="Z_622A92B9_12A3_496D_84BB_6EFE153EF88C_.wvu.Cols" sId="2"/>
    <undo index="4" exp="area" ref3D="1" dr="$Y$1:$Y$1048576" dn="Z_622A92B9_12A3_496D_84BB_6EFE153EF88C_.wvu.Cols" sId="2"/>
    <undo index="2" exp="area" ref3D="1" dr="$T$1:$W$1048576" dn="Z_622A92B9_12A3_496D_84BB_6EFE153EF88C_.wvu.Cols" sId="2"/>
    <undo index="1" exp="area" ref3D="1" dr="$C$1:$D$1048576" dn="Z_622A92B9_12A3_496D_84BB_6EFE153EF88C_.wvu.Cols" sId="2"/>
    <undo index="0" exp="area" ref3D="1" dr="$AI$1:$AJ$1048576" dn="Z_56DAEC7D_26D4_49E3_A88D_8606BBC86111_.wvu.Cols" sId="2"/>
    <rfmt sheetId="2" xfDxf="1" sqref="A37:XFD3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 numFmtId="30">
      <nc r="A37">
        <v>8</v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7" t="inlineStr">
        <is>
          <t>2328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7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7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7" t="inlineStr">
        <is>
          <t>услуги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7" t="inlineStr">
        <is>
          <t>226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7" t="inlineStr">
        <is>
          <t>Оказание услуг по ветеринарным исследованиям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37" t="inlineStr">
        <is>
          <t>71.20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7" t="inlineStr">
        <is>
          <t>71.20.11.110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37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37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37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37">
        <v>4.46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37">
        <v>5.3540000000000001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37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37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37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37">
        <f>S37-20</f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S37">
        <f>AE37-20</f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37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37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37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37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37" t="inlineStr">
        <is>
          <t>Оказание услуг по ветеринарным исследованиям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37" t="inlineStr">
        <is>
          <t>Соответствие ТЗ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37" t="inlineStr">
        <is>
          <t>796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37" t="inlineStr">
        <is>
          <t>шт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37">
        <v>1</v>
      </nc>
      <ndxf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37" t="inlineStr">
        <is>
          <t>53401000000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37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E37">
        <v>45292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37">
        <v>45292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37">
        <v>45657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37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3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K37" start="0" length="0">
      <dxf>
        <font>
          <sz val="10"/>
          <color auto="1"/>
          <name val="Times New Roman"/>
          <scheme val="none"/>
        </font>
        <alignment horizontal="center" vertical="top" readingOrder="0"/>
      </dxf>
    </rfmt>
  </rrc>
  <rcv guid="{723C391A-A295-4472-A8D8-EB19B2DED3DC}" action="delete"/>
  <rdn rId="0" localSheetId="2" customView="1" name="Z_723C391A_A295_4472_A8D8_EB19B2DED3DC_.wvu.Cols" hidden="1" oldHidden="1">
    <formula>'корр 4'!$AI:$AJ</formula>
    <oldFormula>'корр 4'!$AI:$AJ</oldFormula>
  </rdn>
  <rdn rId="0" localSheetId="2" customView="1" name="Z_723C391A_A295_4472_A8D8_EB19B2DED3DC_.wvu.FilterData" hidden="1" oldHidden="1">
    <formula>'корр 4'!$A$8:$DZ$37</formula>
    <oldFormula>'корр 4'!$A$8:$DZ$37</oldFormula>
  </rdn>
  <rcv guid="{723C391A-A295-4472-A8D8-EB19B2DED3D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2" numFmtId="4">
    <oc r="N19">
      <v>3065.28</v>
    </oc>
    <nc r="N19">
      <v>3054.7987199999998</v>
    </nc>
  </rcc>
  <rcv guid="{723C391A-A295-4472-A8D8-EB19B2DED3DC}" action="delete"/>
  <rdn rId="0" localSheetId="2" customView="1" name="Z_723C391A_A295_4472_A8D8_EB19B2DED3DC_.wvu.Cols" hidden="1" oldHidden="1">
    <formula>'корр 4'!$AI:$AJ</formula>
    <oldFormula>'корр 4'!$AI:$AJ</oldFormula>
  </rdn>
  <rdn rId="0" localSheetId="2" customView="1" name="Z_723C391A_A295_4472_A8D8_EB19B2DED3DC_.wvu.FilterData" hidden="1" oldHidden="1">
    <formula>'корр 4'!$A$8:$DZ$37</formula>
    <oldFormula>'корр 4'!$A$8:$DZ$37</oldFormula>
  </rdn>
  <rcv guid="{723C391A-A295-4472-A8D8-EB19B2DED3D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3C391A-A295-4472-A8D8-EB19B2DED3DC}" action="delete"/>
  <rdn rId="0" localSheetId="2" customView="1" name="Z_723C391A_A295_4472_A8D8_EB19B2DED3DC_.wvu.Cols" hidden="1" oldHidden="1">
    <formula>'корр 4'!$AI:$AJ</formula>
    <oldFormula>'корр 4'!$AI:$AJ</oldFormula>
  </rdn>
  <rdn rId="0" localSheetId="2" customView="1" name="Z_723C391A_A295_4472_A8D8_EB19B2DED3DC_.wvu.FilterData" hidden="1" oldHidden="1">
    <formula>'корр 4'!$A$8:$DZ$37</formula>
    <oldFormula>'корр 4'!$A$8:$DZ$37</oldFormula>
  </rdn>
  <rcv guid="{723C391A-A295-4472-A8D8-EB19B2DED3D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F5E1ACF-7C43-485D-938D-E445E30A3A11}" action="delete"/>
  <rdn rId="0" localSheetId="2" customView="1" name="Z_0F5E1ACF_7C43_485D_938D_E445E30A3A11_.wvu.FilterData" hidden="1" oldHidden="1">
    <formula>'корр 4'!$A$8:$AJ$37</formula>
    <oldFormula>'корр 4'!$A$8:$AJ$36</oldFormula>
  </rdn>
  <rcv guid="{0F5E1ACF-7C43-485D-938D-E445E30A3A1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11A911-6261-4DEF-838F-AB4EE482A23E}" action="delete"/>
  <rdn rId="0" localSheetId="2" customView="1" name="Z_8F11A911_6261_4DEF_838F_AB4EE482A23E_.wvu.Cols" hidden="1" oldHidden="1">
    <formula>'корр 4'!$T:$AD</formula>
    <oldFormula>'корр 4'!$T:$AD</oldFormula>
  </rdn>
  <rdn rId="0" localSheetId="2" customView="1" name="Z_8F11A911_6261_4DEF_838F_AB4EE482A23E_.wvu.FilterData" hidden="1" oldHidden="1">
    <formula>'корр 4'!$A$8:$AJ$37</formula>
    <oldFormula>'корр 4'!$A$8:$AJ$30</oldFormula>
  </rdn>
  <rcv guid="{8F11A911-6261-4DEF-838F-AB4EE482A23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0BCADF0-3BF7-47D2-9887-AF12CD280868}" name="Марина" id="-520802895" dateTime="2023-11-28T16:49:5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56DAEC7D-26D4-49E3-A88D-8606BBC86111}" state="hidden">
      <selection activeCell="A2" sqref="A2"/>
      <pageMargins left="0.7" right="0.7" top="0.75" bottom="0.75" header="0.3" footer="0.3"/>
      <pageSetup paperSize="9" orientation="portrait" verticalDpi="0" r:id="rId2"/>
    </customSheetView>
    <customSheetView guid="{622A92B9-12A3-496D-84BB-6EFE153EF88C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9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10"/>
    </customSheetView>
    <customSheetView guid="{723C391A-A295-4472-A8D8-EB19B2DED3DC}" state="hidden">
      <selection activeCell="A2" sqref="A2"/>
      <pageMargins left="0.7" right="0.7" top="0.75" bottom="0.75" header="0.3" footer="0.3"/>
      <pageSetup paperSize="9" orientation="portrait" verticalDpi="0" r:id="rId11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12"/>
    </customSheetView>
  </customSheetView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B37"/>
  <sheetViews>
    <sheetView tabSelected="1" topLeftCell="Q1" zoomScale="60" zoomScaleNormal="60" workbookViewId="0">
      <selection activeCell="AA23" sqref="AA23"/>
    </sheetView>
  </sheetViews>
  <sheetFormatPr defaultColWidth="17.42578125" defaultRowHeight="15.75"/>
  <cols>
    <col min="1" max="1" width="9.140625" style="8" customWidth="1"/>
    <col min="2" max="2" width="11.85546875" style="7" customWidth="1"/>
    <col min="3" max="3" width="22.140625" style="8" customWidth="1"/>
    <col min="4" max="4" width="20.85546875" style="8" customWidth="1"/>
    <col min="5" max="5" width="13" style="8" customWidth="1"/>
    <col min="6" max="6" width="13" style="15" customWidth="1"/>
    <col min="7" max="7" width="41.140625" style="8" customWidth="1"/>
    <col min="8" max="8" width="16.140625" style="7" customWidth="1"/>
    <col min="9" max="9" width="17.42578125" style="50" customWidth="1"/>
    <col min="10" max="10" width="14" style="8" customWidth="1"/>
    <col min="11" max="11" width="19.85546875" style="8" customWidth="1"/>
    <col min="12" max="12" width="21.140625" style="8" customWidth="1"/>
    <col min="13" max="13" width="15.85546875" style="7" customWidth="1"/>
    <col min="14" max="14" width="15.42578125" style="7" customWidth="1"/>
    <col min="15" max="15" width="17.42578125" style="8" customWidth="1"/>
    <col min="16" max="16" width="30.42578125" style="8" customWidth="1"/>
    <col min="17" max="17" width="22.7109375" style="29" customWidth="1"/>
    <col min="18" max="19" width="17.42578125" style="8" customWidth="1"/>
    <col min="20" max="20" width="24.42578125" style="8" customWidth="1"/>
    <col min="21" max="21" width="27.85546875" style="9" customWidth="1"/>
    <col min="22" max="22" width="17.42578125" style="8" customWidth="1"/>
    <col min="23" max="23" width="25" style="8" customWidth="1"/>
    <col min="24" max="24" width="34.85546875" style="8" customWidth="1"/>
    <col min="25" max="25" width="23.85546875" style="8" customWidth="1"/>
    <col min="26" max="26" width="19.85546875" style="7" customWidth="1"/>
    <col min="27" max="27" width="12.85546875" style="7" customWidth="1"/>
    <col min="28" max="28" width="28.140625" style="7" customWidth="1"/>
    <col min="29" max="29" width="17.42578125" style="8" customWidth="1"/>
    <col min="30" max="30" width="26" style="8" customWidth="1"/>
    <col min="31" max="33" width="17.42578125" style="10"/>
    <col min="34" max="36" width="17.42578125" style="8" customWidth="1"/>
    <col min="37" max="37" width="41.42578125" style="49" customWidth="1"/>
    <col min="38" max="130" width="17.42578125" style="11"/>
    <col min="131" max="16384" width="17.42578125" style="12"/>
  </cols>
  <sheetData>
    <row r="1" spans="1:87" s="11" customFormat="1">
      <c r="A1" s="7"/>
      <c r="B1" s="7"/>
      <c r="C1" s="7"/>
      <c r="D1" s="7"/>
      <c r="E1" s="7"/>
      <c r="F1" s="15"/>
      <c r="G1" s="7"/>
      <c r="H1" s="7"/>
      <c r="I1" s="50"/>
      <c r="J1" s="7"/>
      <c r="K1" s="7"/>
      <c r="L1" s="7"/>
      <c r="M1" s="7"/>
      <c r="N1" s="7"/>
      <c r="O1" s="7"/>
      <c r="P1" s="7"/>
      <c r="Q1" s="204"/>
      <c r="R1" s="204"/>
      <c r="S1" s="204"/>
      <c r="T1" s="7"/>
      <c r="U1" s="36"/>
      <c r="V1" s="7"/>
      <c r="W1" s="7"/>
      <c r="X1" s="7"/>
      <c r="Y1" s="7"/>
      <c r="Z1" s="7"/>
      <c r="AA1" s="7"/>
      <c r="AB1" s="7"/>
      <c r="AC1" s="7"/>
      <c r="AD1" s="7"/>
      <c r="AE1" s="37"/>
      <c r="AF1" s="37"/>
      <c r="AG1" s="197"/>
      <c r="AH1" s="198"/>
      <c r="AI1" s="198"/>
      <c r="AJ1" s="7"/>
      <c r="AK1" s="49"/>
    </row>
    <row r="2" spans="1:87" s="11" customFormat="1">
      <c r="A2" s="7"/>
      <c r="B2" s="7"/>
      <c r="C2" s="7"/>
      <c r="D2" s="7"/>
      <c r="E2" s="7"/>
      <c r="F2" s="15"/>
      <c r="G2" s="7"/>
      <c r="H2" s="7"/>
      <c r="I2" s="50"/>
      <c r="J2" s="7"/>
      <c r="K2" s="7"/>
      <c r="L2" s="7"/>
      <c r="M2" s="7"/>
      <c r="N2" s="7"/>
      <c r="O2" s="7"/>
      <c r="P2" s="7"/>
      <c r="Q2" s="204"/>
      <c r="R2" s="204"/>
      <c r="S2" s="204"/>
      <c r="T2" s="7"/>
      <c r="U2" s="36"/>
      <c r="V2" s="7"/>
      <c r="W2" s="7"/>
      <c r="X2" s="7"/>
      <c r="Y2" s="7"/>
      <c r="Z2" s="7"/>
      <c r="AA2" s="7"/>
      <c r="AB2" s="7"/>
      <c r="AC2" s="7"/>
      <c r="AD2" s="7"/>
      <c r="AE2" s="37"/>
      <c r="AF2" s="37"/>
      <c r="AG2" s="198"/>
      <c r="AH2" s="198"/>
      <c r="AI2" s="198"/>
      <c r="AJ2" s="7"/>
      <c r="AK2" s="49"/>
    </row>
    <row r="3" spans="1:87" s="11" customFormat="1" ht="20.25" customHeight="1">
      <c r="A3" s="205" t="s">
        <v>92</v>
      </c>
      <c r="B3" s="205"/>
      <c r="C3" s="205"/>
      <c r="D3" s="205"/>
      <c r="E3" s="205"/>
      <c r="F3" s="206"/>
      <c r="G3" s="205"/>
      <c r="H3" s="207"/>
      <c r="I3" s="208"/>
      <c r="J3" s="205"/>
      <c r="K3" s="205"/>
      <c r="L3" s="205"/>
      <c r="M3" s="205"/>
      <c r="N3" s="205"/>
      <c r="O3" s="19"/>
      <c r="P3" s="7"/>
      <c r="Q3" s="204"/>
      <c r="R3" s="204"/>
      <c r="S3" s="204"/>
      <c r="T3" s="7"/>
      <c r="U3" s="36"/>
      <c r="V3" s="7"/>
      <c r="W3" s="7"/>
      <c r="X3" s="7"/>
      <c r="Y3" s="7"/>
      <c r="Z3" s="7"/>
      <c r="AA3" s="7"/>
      <c r="AB3" s="7"/>
      <c r="AC3" s="7"/>
      <c r="AD3" s="7"/>
      <c r="AE3" s="37"/>
      <c r="AF3" s="37"/>
      <c r="AG3" s="198"/>
      <c r="AH3" s="198"/>
      <c r="AI3" s="198"/>
      <c r="AJ3" s="7"/>
      <c r="AK3" s="49"/>
    </row>
    <row r="4" spans="1:87" s="11" customFormat="1" ht="6" customHeight="1">
      <c r="A4" s="7"/>
      <c r="B4" s="7"/>
      <c r="C4" s="7"/>
      <c r="D4" s="7"/>
      <c r="E4" s="7"/>
      <c r="F4" s="15"/>
      <c r="G4" s="7"/>
      <c r="H4" s="7"/>
      <c r="I4" s="50"/>
      <c r="J4" s="7"/>
      <c r="K4" s="7"/>
      <c r="L4" s="7"/>
      <c r="M4" s="7"/>
      <c r="N4" s="7"/>
      <c r="O4" s="7"/>
      <c r="P4" s="7"/>
      <c r="Q4" s="53"/>
      <c r="R4" s="7"/>
      <c r="S4" s="7"/>
      <c r="T4" s="7"/>
      <c r="U4" s="36"/>
      <c r="V4" s="7"/>
      <c r="W4" s="7"/>
      <c r="X4" s="7"/>
      <c r="Y4" s="7"/>
      <c r="Z4" s="7"/>
      <c r="AA4" s="7"/>
      <c r="AB4" s="7"/>
      <c r="AC4" s="7"/>
      <c r="AD4" s="7"/>
      <c r="AE4" s="37"/>
      <c r="AF4" s="37"/>
      <c r="AG4" s="37"/>
      <c r="AH4" s="7"/>
      <c r="AI4" s="7"/>
      <c r="AJ4" s="7"/>
      <c r="AK4" s="49"/>
    </row>
    <row r="5" spans="1:87" s="11" customFormat="1" ht="75.75" customHeight="1">
      <c r="A5" s="190" t="s">
        <v>29</v>
      </c>
      <c r="B5" s="190" t="s">
        <v>18</v>
      </c>
      <c r="C5" s="199" t="s">
        <v>20</v>
      </c>
      <c r="D5" s="201"/>
      <c r="E5" s="190" t="s">
        <v>33</v>
      </c>
      <c r="F5" s="190" t="s">
        <v>21</v>
      </c>
      <c r="G5" s="209" t="s">
        <v>22</v>
      </c>
      <c r="H5" s="209" t="s">
        <v>46</v>
      </c>
      <c r="I5" s="210" t="s">
        <v>47</v>
      </c>
      <c r="J5" s="209" t="s">
        <v>48</v>
      </c>
      <c r="K5" s="190" t="s">
        <v>38</v>
      </c>
      <c r="L5" s="190" t="s">
        <v>39</v>
      </c>
      <c r="M5" s="211" t="s">
        <v>49</v>
      </c>
      <c r="N5" s="211" t="s">
        <v>50</v>
      </c>
      <c r="O5" s="190" t="s">
        <v>34</v>
      </c>
      <c r="P5" s="199" t="s">
        <v>0</v>
      </c>
      <c r="Q5" s="200"/>
      <c r="R5" s="200"/>
      <c r="S5" s="201"/>
      <c r="T5" s="199" t="s">
        <v>53</v>
      </c>
      <c r="U5" s="223"/>
      <c r="V5" s="200"/>
      <c r="W5" s="201"/>
      <c r="X5" s="199" t="s">
        <v>30</v>
      </c>
      <c r="Y5" s="200"/>
      <c r="Z5" s="200"/>
      <c r="AA5" s="200"/>
      <c r="AB5" s="200"/>
      <c r="AC5" s="200"/>
      <c r="AD5" s="200"/>
      <c r="AE5" s="200"/>
      <c r="AF5" s="200"/>
      <c r="AG5" s="201"/>
      <c r="AH5" s="202" t="s">
        <v>19</v>
      </c>
      <c r="AI5" s="190" t="s">
        <v>40</v>
      </c>
      <c r="AJ5" s="219" t="s">
        <v>36</v>
      </c>
      <c r="AK5" s="49"/>
    </row>
    <row r="6" spans="1:87" s="11" customFormat="1" ht="38.25" customHeight="1">
      <c r="A6" s="191"/>
      <c r="B6" s="191"/>
      <c r="C6" s="190" t="s">
        <v>41</v>
      </c>
      <c r="D6" s="190" t="s">
        <v>60</v>
      </c>
      <c r="E6" s="191"/>
      <c r="F6" s="191"/>
      <c r="G6" s="191"/>
      <c r="H6" s="209"/>
      <c r="I6" s="210"/>
      <c r="J6" s="209"/>
      <c r="K6" s="191"/>
      <c r="L6" s="191"/>
      <c r="M6" s="212"/>
      <c r="N6" s="212"/>
      <c r="O6" s="191"/>
      <c r="P6" s="190" t="s">
        <v>42</v>
      </c>
      <c r="Q6" s="190" t="s">
        <v>37</v>
      </c>
      <c r="R6" s="193" t="s">
        <v>51</v>
      </c>
      <c r="S6" s="193" t="s">
        <v>52</v>
      </c>
      <c r="T6" s="190" t="s">
        <v>54</v>
      </c>
      <c r="U6" s="195" t="s">
        <v>35</v>
      </c>
      <c r="V6" s="190" t="s">
        <v>55</v>
      </c>
      <c r="W6" s="190" t="s">
        <v>56</v>
      </c>
      <c r="X6" s="190" t="s">
        <v>27</v>
      </c>
      <c r="Y6" s="190" t="s">
        <v>28</v>
      </c>
      <c r="Z6" s="199" t="s">
        <v>23</v>
      </c>
      <c r="AA6" s="201"/>
      <c r="AB6" s="202" t="s">
        <v>32</v>
      </c>
      <c r="AC6" s="199" t="s">
        <v>24</v>
      </c>
      <c r="AD6" s="201"/>
      <c r="AE6" s="193" t="s">
        <v>57</v>
      </c>
      <c r="AF6" s="193" t="s">
        <v>58</v>
      </c>
      <c r="AG6" s="193" t="s">
        <v>59</v>
      </c>
      <c r="AH6" s="222"/>
      <c r="AI6" s="191"/>
      <c r="AJ6" s="220"/>
      <c r="AK6" s="49"/>
    </row>
    <row r="7" spans="1:87" s="11" customFormat="1" ht="68.25" customHeight="1">
      <c r="A7" s="192"/>
      <c r="B7" s="192"/>
      <c r="C7" s="192"/>
      <c r="D7" s="192"/>
      <c r="E7" s="192"/>
      <c r="F7" s="192"/>
      <c r="G7" s="192"/>
      <c r="H7" s="209"/>
      <c r="I7" s="210"/>
      <c r="J7" s="209"/>
      <c r="K7" s="192"/>
      <c r="L7" s="192"/>
      <c r="M7" s="213"/>
      <c r="N7" s="213"/>
      <c r="O7" s="192"/>
      <c r="P7" s="192"/>
      <c r="Q7" s="192"/>
      <c r="R7" s="194"/>
      <c r="S7" s="194"/>
      <c r="T7" s="192"/>
      <c r="U7" s="196"/>
      <c r="V7" s="192"/>
      <c r="W7" s="192"/>
      <c r="X7" s="192"/>
      <c r="Y7" s="192"/>
      <c r="Z7" s="56" t="s">
        <v>31</v>
      </c>
      <c r="AA7" s="55" t="s">
        <v>26</v>
      </c>
      <c r="AB7" s="203"/>
      <c r="AC7" s="51" t="s">
        <v>25</v>
      </c>
      <c r="AD7" s="52" t="s">
        <v>26</v>
      </c>
      <c r="AE7" s="194"/>
      <c r="AF7" s="194"/>
      <c r="AG7" s="194"/>
      <c r="AH7" s="203"/>
      <c r="AI7" s="192"/>
      <c r="AJ7" s="221"/>
      <c r="AK7" s="49"/>
    </row>
    <row r="8" spans="1:87" s="11" customFormat="1">
      <c r="A8" s="51" t="s">
        <v>68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4">
        <v>8</v>
      </c>
      <c r="I8" s="55">
        <v>9</v>
      </c>
      <c r="J8" s="38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39">
        <v>21</v>
      </c>
      <c r="V8" s="16">
        <v>22</v>
      </c>
      <c r="W8" s="16">
        <v>23</v>
      </c>
      <c r="X8" s="16">
        <v>27</v>
      </c>
      <c r="Y8" s="16">
        <v>28</v>
      </c>
      <c r="Z8" s="39">
        <v>29</v>
      </c>
      <c r="AA8" s="16">
        <v>30</v>
      </c>
      <c r="AB8" s="39">
        <v>31</v>
      </c>
      <c r="AC8" s="16">
        <v>32</v>
      </c>
      <c r="AD8" s="39">
        <v>33</v>
      </c>
      <c r="AE8" s="16">
        <v>34</v>
      </c>
      <c r="AF8" s="16">
        <v>35</v>
      </c>
      <c r="AG8" s="16">
        <v>36</v>
      </c>
      <c r="AH8" s="16">
        <v>37</v>
      </c>
      <c r="AI8" s="16">
        <v>38</v>
      </c>
      <c r="AJ8" s="16">
        <v>39</v>
      </c>
      <c r="AK8" s="49"/>
    </row>
    <row r="9" spans="1:87" s="13" customFormat="1">
      <c r="A9" s="216" t="s">
        <v>65</v>
      </c>
      <c r="B9" s="224"/>
      <c r="C9" s="224"/>
      <c r="D9" s="224"/>
      <c r="E9" s="224"/>
      <c r="F9" s="224"/>
      <c r="G9" s="224"/>
      <c r="H9" s="224"/>
      <c r="I9" s="225"/>
      <c r="J9" s="40"/>
      <c r="K9" s="28"/>
      <c r="L9" s="41"/>
      <c r="M9" s="42"/>
      <c r="N9" s="42"/>
      <c r="O9" s="31"/>
      <c r="P9" s="31"/>
      <c r="Q9" s="28"/>
      <c r="R9" s="30"/>
      <c r="S9" s="30"/>
      <c r="T9" s="28"/>
      <c r="U9" s="31"/>
      <c r="V9" s="31"/>
      <c r="W9" s="31"/>
      <c r="X9" s="31"/>
      <c r="Y9" s="31"/>
      <c r="Z9" s="43"/>
      <c r="AA9" s="31"/>
      <c r="AB9" s="43"/>
      <c r="AC9" s="31"/>
      <c r="AD9" s="44"/>
      <c r="AE9" s="43"/>
      <c r="AF9" s="43"/>
      <c r="AG9" s="43"/>
      <c r="AH9" s="43"/>
      <c r="AI9" s="31"/>
      <c r="AJ9" s="31"/>
      <c r="AK9" s="49"/>
    </row>
    <row r="10" spans="1:87" s="13" customFormat="1">
      <c r="A10" s="214" t="s">
        <v>66</v>
      </c>
      <c r="B10" s="215"/>
      <c r="C10" s="215"/>
      <c r="D10" s="215"/>
      <c r="E10" s="215"/>
      <c r="F10" s="215"/>
      <c r="G10" s="215"/>
      <c r="H10" s="215"/>
      <c r="I10" s="215"/>
      <c r="J10" s="20"/>
      <c r="K10" s="28"/>
      <c r="L10" s="41"/>
      <c r="M10" s="45"/>
      <c r="N10" s="46"/>
      <c r="O10" s="31"/>
      <c r="P10" s="31"/>
      <c r="Q10" s="28"/>
      <c r="R10" s="30"/>
      <c r="S10" s="30"/>
      <c r="T10" s="28"/>
      <c r="U10" s="31"/>
      <c r="V10" s="31"/>
      <c r="W10" s="31"/>
      <c r="X10" s="31"/>
      <c r="Y10" s="25"/>
      <c r="Z10" s="43"/>
      <c r="AA10" s="47"/>
      <c r="AB10" s="47"/>
      <c r="AC10" s="25"/>
      <c r="AD10" s="26"/>
      <c r="AE10" s="31"/>
      <c r="AF10" s="43"/>
      <c r="AG10" s="31"/>
      <c r="AH10" s="44"/>
      <c r="AI10" s="20"/>
      <c r="AJ10" s="20"/>
      <c r="AK10" s="49"/>
    </row>
    <row r="11" spans="1:87" s="115" customFormat="1" ht="93" customHeight="1">
      <c r="A11" s="14">
        <v>3</v>
      </c>
      <c r="B11" s="73" t="s">
        <v>105</v>
      </c>
      <c r="C11" s="14" t="s">
        <v>45</v>
      </c>
      <c r="D11" s="14" t="s">
        <v>45</v>
      </c>
      <c r="E11" s="158" t="s">
        <v>89</v>
      </c>
      <c r="F11" s="73" t="s">
        <v>133</v>
      </c>
      <c r="G11" s="22" t="s">
        <v>102</v>
      </c>
      <c r="H11" s="57" t="s">
        <v>103</v>
      </c>
      <c r="I11" s="57" t="s">
        <v>104</v>
      </c>
      <c r="J11" s="73" t="s">
        <v>68</v>
      </c>
      <c r="K11" s="158" t="s">
        <v>64</v>
      </c>
      <c r="L11" s="22" t="s">
        <v>63</v>
      </c>
      <c r="M11" s="18">
        <f>N11/1.2</f>
        <v>36.483333333333334</v>
      </c>
      <c r="N11" s="17">
        <v>43.78</v>
      </c>
      <c r="O11" s="21" t="s">
        <v>73</v>
      </c>
      <c r="P11" s="17" t="s">
        <v>62</v>
      </c>
      <c r="Q11" s="116" t="s">
        <v>74</v>
      </c>
      <c r="R11" s="79">
        <f>S11-20</f>
        <v>45252</v>
      </c>
      <c r="S11" s="79">
        <f>AE11-20</f>
        <v>45272</v>
      </c>
      <c r="T11" s="23"/>
      <c r="U11" s="24"/>
      <c r="V11" s="14"/>
      <c r="W11" s="32"/>
      <c r="X11" s="22" t="s">
        <v>102</v>
      </c>
      <c r="Y11" s="24" t="s">
        <v>61</v>
      </c>
      <c r="Z11" s="78" t="s">
        <v>69</v>
      </c>
      <c r="AA11" s="20" t="s">
        <v>70</v>
      </c>
      <c r="AB11" s="100">
        <v>1</v>
      </c>
      <c r="AC11" s="25" t="s">
        <v>43</v>
      </c>
      <c r="AD11" s="26" t="s">
        <v>44</v>
      </c>
      <c r="AE11" s="26">
        <v>45292</v>
      </c>
      <c r="AF11" s="26">
        <v>45292</v>
      </c>
      <c r="AG11" s="79">
        <v>45657</v>
      </c>
      <c r="AH11" s="80">
        <v>2024</v>
      </c>
      <c r="AI11" s="112"/>
      <c r="AJ11" s="112"/>
      <c r="AK11" s="117"/>
      <c r="AL11" s="110"/>
      <c r="AM11" s="58"/>
      <c r="AN11" s="59"/>
      <c r="AO11" s="60"/>
      <c r="AP11" s="102"/>
      <c r="AQ11" s="102"/>
      <c r="AR11" s="61"/>
      <c r="AS11" s="62"/>
      <c r="AT11" s="103"/>
      <c r="AU11" s="104"/>
      <c r="AV11" s="65"/>
      <c r="AW11" s="105"/>
      <c r="AX11" s="106"/>
      <c r="AY11" s="106"/>
      <c r="AZ11" s="102"/>
      <c r="BA11" s="104"/>
      <c r="BB11" s="104"/>
      <c r="BC11" s="104"/>
      <c r="BD11" s="65"/>
      <c r="BE11" s="105"/>
      <c r="BF11" s="67"/>
      <c r="BG11" s="61"/>
      <c r="BH11" s="68"/>
      <c r="BI11" s="64"/>
      <c r="BJ11" s="107"/>
      <c r="BK11" s="108"/>
      <c r="BL11" s="109"/>
      <c r="BM11" s="106"/>
      <c r="BN11" s="110"/>
      <c r="BO11" s="58"/>
      <c r="BP11" s="70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</row>
    <row r="12" spans="1:87" s="115" customFormat="1" ht="100.5" customHeight="1">
      <c r="A12" s="14" t="s">
        <v>106</v>
      </c>
      <c r="B12" s="73" t="s">
        <v>105</v>
      </c>
      <c r="C12" s="14" t="s">
        <v>45</v>
      </c>
      <c r="D12" s="14" t="s">
        <v>45</v>
      </c>
      <c r="E12" s="158" t="s">
        <v>89</v>
      </c>
      <c r="F12" s="73" t="s">
        <v>134</v>
      </c>
      <c r="G12" s="22" t="s">
        <v>107</v>
      </c>
      <c r="H12" s="57" t="s">
        <v>108</v>
      </c>
      <c r="I12" s="93" t="s">
        <v>109</v>
      </c>
      <c r="J12" s="73" t="s">
        <v>68</v>
      </c>
      <c r="K12" s="158" t="s">
        <v>64</v>
      </c>
      <c r="L12" s="22" t="s">
        <v>63</v>
      </c>
      <c r="M12" s="18">
        <f>N12/1.2</f>
        <v>83.275000000000006</v>
      </c>
      <c r="N12" s="17">
        <v>99.93</v>
      </c>
      <c r="O12" s="21" t="s">
        <v>73</v>
      </c>
      <c r="P12" s="17" t="s">
        <v>62</v>
      </c>
      <c r="Q12" s="116" t="s">
        <v>74</v>
      </c>
      <c r="R12" s="79">
        <f>S12-20</f>
        <v>45252</v>
      </c>
      <c r="S12" s="79">
        <f>AE12-20</f>
        <v>45272</v>
      </c>
      <c r="T12" s="23"/>
      <c r="U12" s="24"/>
      <c r="V12" s="14"/>
      <c r="W12" s="32"/>
      <c r="X12" s="22" t="s">
        <v>107</v>
      </c>
      <c r="Y12" s="24" t="s">
        <v>61</v>
      </c>
      <c r="Z12" s="78" t="s">
        <v>69</v>
      </c>
      <c r="AA12" s="20" t="s">
        <v>70</v>
      </c>
      <c r="AB12" s="100">
        <v>1</v>
      </c>
      <c r="AC12" s="25" t="s">
        <v>43</v>
      </c>
      <c r="AD12" s="26" t="s">
        <v>44</v>
      </c>
      <c r="AE12" s="26">
        <v>45292</v>
      </c>
      <c r="AF12" s="26">
        <v>45292</v>
      </c>
      <c r="AG12" s="79">
        <v>45657</v>
      </c>
      <c r="AH12" s="80">
        <v>2024</v>
      </c>
      <c r="AI12" s="112"/>
      <c r="AJ12" s="112"/>
      <c r="AK12" s="117"/>
      <c r="AL12" s="110"/>
      <c r="AM12" s="58"/>
      <c r="AN12" s="59"/>
      <c r="AO12" s="60"/>
      <c r="AP12" s="102"/>
      <c r="AQ12" s="102"/>
      <c r="AR12" s="61"/>
      <c r="AS12" s="62"/>
      <c r="AT12" s="103"/>
      <c r="AU12" s="104"/>
      <c r="AV12" s="65"/>
      <c r="AW12" s="105"/>
      <c r="AX12" s="106"/>
      <c r="AY12" s="106"/>
      <c r="AZ12" s="102"/>
      <c r="BA12" s="104"/>
      <c r="BB12" s="104"/>
      <c r="BC12" s="104"/>
      <c r="BD12" s="65"/>
      <c r="BE12" s="105"/>
      <c r="BF12" s="67"/>
      <c r="BG12" s="61"/>
      <c r="BH12" s="68"/>
      <c r="BI12" s="64"/>
      <c r="BJ12" s="107"/>
      <c r="BK12" s="108"/>
      <c r="BL12" s="109"/>
      <c r="BM12" s="106"/>
      <c r="BN12" s="110"/>
      <c r="BO12" s="58"/>
      <c r="BP12" s="70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</row>
    <row r="13" spans="1:87" s="72" customFormat="1" ht="81.75" customHeight="1">
      <c r="A13" s="14">
        <v>3</v>
      </c>
      <c r="B13" s="14" t="s">
        <v>105</v>
      </c>
      <c r="C13" s="90" t="s">
        <v>45</v>
      </c>
      <c r="D13" s="90" t="s">
        <v>45</v>
      </c>
      <c r="E13" s="22" t="s">
        <v>89</v>
      </c>
      <c r="F13" s="14" t="s">
        <v>135</v>
      </c>
      <c r="G13" s="22" t="s">
        <v>123</v>
      </c>
      <c r="H13" s="57" t="s">
        <v>121</v>
      </c>
      <c r="I13" s="21" t="s">
        <v>122</v>
      </c>
      <c r="J13" s="14" t="s">
        <v>68</v>
      </c>
      <c r="K13" s="22" t="s">
        <v>64</v>
      </c>
      <c r="L13" s="22" t="s">
        <v>63</v>
      </c>
      <c r="M13" s="18">
        <v>55.92</v>
      </c>
      <c r="N13" s="170">
        <v>67.099999999999994</v>
      </c>
      <c r="O13" s="21" t="s">
        <v>73</v>
      </c>
      <c r="P13" s="17" t="s">
        <v>62</v>
      </c>
      <c r="Q13" s="18" t="s">
        <v>74</v>
      </c>
      <c r="R13" s="25">
        <f>S13-20</f>
        <v>45252</v>
      </c>
      <c r="S13" s="25">
        <f>AE13-20</f>
        <v>45272</v>
      </c>
      <c r="T13" s="23"/>
      <c r="U13" s="23"/>
      <c r="V13" s="14"/>
      <c r="W13" s="32"/>
      <c r="X13" s="87" t="s">
        <v>120</v>
      </c>
      <c r="Y13" s="25" t="s">
        <v>61</v>
      </c>
      <c r="Z13" s="14" t="s">
        <v>69</v>
      </c>
      <c r="AA13" s="21" t="s">
        <v>70</v>
      </c>
      <c r="AB13" s="100">
        <v>1</v>
      </c>
      <c r="AC13" s="25" t="s">
        <v>43</v>
      </c>
      <c r="AD13" s="23" t="s">
        <v>44</v>
      </c>
      <c r="AE13" s="26">
        <v>45292</v>
      </c>
      <c r="AF13" s="26">
        <v>45292</v>
      </c>
      <c r="AG13" s="79">
        <v>45473</v>
      </c>
      <c r="AH13" s="32">
        <v>2024</v>
      </c>
      <c r="AI13" s="84"/>
      <c r="AJ13" s="22"/>
      <c r="AK13" s="124"/>
      <c r="AL13" s="58"/>
      <c r="AM13" s="59"/>
      <c r="AN13" s="60"/>
      <c r="AO13" s="61"/>
      <c r="AP13" s="61"/>
      <c r="AQ13" s="61"/>
      <c r="AR13" s="62"/>
      <c r="AS13" s="63"/>
      <c r="AT13" s="64"/>
      <c r="AU13" s="65"/>
      <c r="AV13" s="63"/>
      <c r="AW13" s="66"/>
      <c r="AX13" s="66"/>
      <c r="AY13" s="61"/>
      <c r="AZ13" s="64"/>
      <c r="BA13" s="64"/>
      <c r="BB13" s="64"/>
      <c r="BC13" s="65"/>
      <c r="BD13" s="63"/>
      <c r="BE13" s="67"/>
      <c r="BF13" s="61"/>
      <c r="BG13" s="68"/>
      <c r="BH13" s="64"/>
      <c r="BI13" s="67"/>
      <c r="BJ13" s="69"/>
      <c r="BK13" s="69"/>
      <c r="BL13" s="66"/>
      <c r="BM13" s="67"/>
      <c r="BN13" s="58"/>
      <c r="BO13" s="70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</row>
    <row r="14" spans="1:87" s="123" customFormat="1" ht="68.25" customHeight="1">
      <c r="A14" s="14" t="s">
        <v>106</v>
      </c>
      <c r="B14" s="14" t="s">
        <v>105</v>
      </c>
      <c r="C14" s="90" t="s">
        <v>45</v>
      </c>
      <c r="D14" s="90" t="s">
        <v>45</v>
      </c>
      <c r="E14" s="22" t="s">
        <v>89</v>
      </c>
      <c r="F14" s="14" t="s">
        <v>136</v>
      </c>
      <c r="G14" s="22" t="s">
        <v>124</v>
      </c>
      <c r="H14" s="57" t="s">
        <v>103</v>
      </c>
      <c r="I14" s="93" t="s">
        <v>125</v>
      </c>
      <c r="J14" s="14" t="s">
        <v>68</v>
      </c>
      <c r="K14" s="22" t="s">
        <v>64</v>
      </c>
      <c r="L14" s="22" t="s">
        <v>63</v>
      </c>
      <c r="M14" s="18">
        <v>76.08</v>
      </c>
      <c r="N14" s="17">
        <v>91.3</v>
      </c>
      <c r="O14" s="21" t="s">
        <v>73</v>
      </c>
      <c r="P14" s="17" t="s">
        <v>62</v>
      </c>
      <c r="Q14" s="18" t="s">
        <v>74</v>
      </c>
      <c r="R14" s="25">
        <f>S14-20</f>
        <v>45252</v>
      </c>
      <c r="S14" s="25">
        <f>AE14-20</f>
        <v>45272</v>
      </c>
      <c r="T14" s="23"/>
      <c r="U14" s="25"/>
      <c r="V14" s="14"/>
      <c r="W14" s="32"/>
      <c r="X14" s="87" t="s">
        <v>124</v>
      </c>
      <c r="Y14" s="25" t="s">
        <v>61</v>
      </c>
      <c r="Z14" s="14" t="s">
        <v>69</v>
      </c>
      <c r="AA14" s="21" t="s">
        <v>70</v>
      </c>
      <c r="AB14" s="100">
        <v>1</v>
      </c>
      <c r="AC14" s="25" t="s">
        <v>43</v>
      </c>
      <c r="AD14" s="23" t="s">
        <v>44</v>
      </c>
      <c r="AE14" s="129">
        <v>45292</v>
      </c>
      <c r="AF14" s="129">
        <v>45292</v>
      </c>
      <c r="AG14" s="129">
        <v>45657</v>
      </c>
      <c r="AH14" s="32">
        <v>2024</v>
      </c>
      <c r="AI14" s="120"/>
      <c r="AJ14" s="121"/>
      <c r="AK14" s="124"/>
      <c r="AL14" s="58"/>
      <c r="AM14" s="59"/>
      <c r="AN14" s="60"/>
      <c r="AO14" s="61"/>
      <c r="AP14" s="61"/>
      <c r="AQ14" s="61"/>
      <c r="AR14" s="62"/>
      <c r="AS14" s="63"/>
      <c r="AT14" s="64"/>
      <c r="AU14" s="65"/>
      <c r="AV14" s="63"/>
      <c r="AW14" s="66"/>
      <c r="AX14" s="66"/>
      <c r="AY14" s="61"/>
      <c r="AZ14" s="64"/>
      <c r="BA14" s="64"/>
      <c r="BB14" s="64"/>
      <c r="BC14" s="65"/>
      <c r="BD14" s="63"/>
      <c r="BE14" s="67"/>
      <c r="BF14" s="61"/>
      <c r="BG14" s="68"/>
      <c r="BH14" s="64"/>
      <c r="BI14" s="67"/>
      <c r="BJ14" s="69"/>
      <c r="BK14" s="69"/>
      <c r="BL14" s="66"/>
      <c r="BM14" s="67"/>
      <c r="BN14" s="58"/>
      <c r="BO14" s="70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</row>
    <row r="15" spans="1:87" s="72" customFormat="1" ht="45">
      <c r="A15" s="14" t="s">
        <v>106</v>
      </c>
      <c r="B15" s="14" t="s">
        <v>105</v>
      </c>
      <c r="C15" s="90" t="s">
        <v>45</v>
      </c>
      <c r="D15" s="90" t="s">
        <v>45</v>
      </c>
      <c r="E15" s="22" t="s">
        <v>89</v>
      </c>
      <c r="F15" s="14" t="s">
        <v>137</v>
      </c>
      <c r="G15" s="22" t="s">
        <v>181</v>
      </c>
      <c r="H15" s="171" t="s">
        <v>131</v>
      </c>
      <c r="I15" s="172" t="s">
        <v>132</v>
      </c>
      <c r="J15" s="14" t="s">
        <v>68</v>
      </c>
      <c r="K15" s="41" t="s">
        <v>64</v>
      </c>
      <c r="L15" s="41" t="s">
        <v>63</v>
      </c>
      <c r="M15" s="18">
        <v>2.7</v>
      </c>
      <c r="N15" s="18">
        <v>3.24</v>
      </c>
      <c r="O15" s="21" t="s">
        <v>73</v>
      </c>
      <c r="P15" s="17" t="s">
        <v>62</v>
      </c>
      <c r="Q15" s="17" t="s">
        <v>74</v>
      </c>
      <c r="R15" s="25">
        <f>S15-20</f>
        <v>45252</v>
      </c>
      <c r="S15" s="25">
        <f>AE15-20</f>
        <v>45272</v>
      </c>
      <c r="T15" s="129"/>
      <c r="U15" s="128"/>
      <c r="V15" s="130"/>
      <c r="W15" s="129"/>
      <c r="X15" s="87" t="s">
        <v>130</v>
      </c>
      <c r="Y15" s="25" t="s">
        <v>61</v>
      </c>
      <c r="Z15" s="14" t="s">
        <v>69</v>
      </c>
      <c r="AA15" s="21" t="s">
        <v>70</v>
      </c>
      <c r="AB15" s="100">
        <v>1</v>
      </c>
      <c r="AC15" s="25" t="s">
        <v>43</v>
      </c>
      <c r="AD15" s="23" t="s">
        <v>44</v>
      </c>
      <c r="AE15" s="129">
        <v>45292</v>
      </c>
      <c r="AF15" s="129">
        <v>45292</v>
      </c>
      <c r="AG15" s="129">
        <v>45657</v>
      </c>
      <c r="AH15" s="32">
        <v>2024</v>
      </c>
      <c r="AI15" s="14"/>
      <c r="AJ15" s="14"/>
      <c r="AK15" s="91"/>
      <c r="AL15" s="58"/>
      <c r="AM15" s="59"/>
      <c r="AN15" s="60"/>
      <c r="AO15" s="61"/>
      <c r="AP15" s="61"/>
      <c r="AQ15" s="61"/>
      <c r="AR15" s="62"/>
      <c r="AS15" s="63"/>
      <c r="AT15" s="64"/>
      <c r="AU15" s="65"/>
      <c r="AV15" s="63"/>
      <c r="AW15" s="66"/>
      <c r="AX15" s="66"/>
      <c r="AY15" s="61"/>
      <c r="AZ15" s="64"/>
      <c r="BA15" s="64"/>
      <c r="BB15" s="64"/>
      <c r="BC15" s="65"/>
      <c r="BD15" s="63"/>
      <c r="BE15" s="67"/>
      <c r="BF15" s="61"/>
      <c r="BG15" s="68"/>
      <c r="BH15" s="64"/>
      <c r="BI15" s="67"/>
      <c r="BJ15" s="69"/>
      <c r="BK15" s="69"/>
      <c r="BL15" s="66"/>
      <c r="BM15" s="67"/>
      <c r="BN15" s="58"/>
      <c r="BO15" s="70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</row>
    <row r="16" spans="1:87" s="13" customFormat="1">
      <c r="A16" s="216" t="s">
        <v>67</v>
      </c>
      <c r="B16" s="217"/>
      <c r="C16" s="217"/>
      <c r="D16" s="217"/>
      <c r="E16" s="217"/>
      <c r="F16" s="217"/>
      <c r="G16" s="217"/>
      <c r="H16" s="217"/>
      <c r="I16" s="218"/>
      <c r="J16" s="20"/>
      <c r="K16" s="28"/>
      <c r="L16" s="41"/>
      <c r="M16" s="45"/>
      <c r="N16" s="46">
        <f>SUM(N11:N15)</f>
        <v>305.35000000000002</v>
      </c>
      <c r="O16" s="31"/>
      <c r="P16" s="31"/>
      <c r="Q16" s="28"/>
      <c r="R16" s="30"/>
      <c r="S16" s="30"/>
      <c r="T16" s="28"/>
      <c r="U16" s="31"/>
      <c r="V16" s="31"/>
      <c r="W16" s="31"/>
      <c r="X16" s="31"/>
      <c r="Y16" s="24"/>
      <c r="Z16" s="43"/>
      <c r="AA16" s="47"/>
      <c r="AB16" s="33"/>
      <c r="AC16" s="25"/>
      <c r="AD16" s="26"/>
      <c r="AE16" s="31"/>
      <c r="AF16" s="43"/>
      <c r="AG16" s="31"/>
      <c r="AH16" s="44"/>
      <c r="AI16" s="20"/>
      <c r="AJ16" s="20"/>
      <c r="AK16" s="49"/>
    </row>
    <row r="17" spans="1:87" s="11" customFormat="1">
      <c r="A17" s="216" t="s">
        <v>176</v>
      </c>
      <c r="B17" s="217"/>
      <c r="C17" s="217"/>
      <c r="D17" s="217"/>
      <c r="E17" s="217"/>
      <c r="F17" s="217"/>
      <c r="G17" s="217"/>
      <c r="H17" s="217"/>
      <c r="I17" s="218"/>
      <c r="J17" s="20"/>
      <c r="K17" s="28"/>
      <c r="L17" s="41"/>
      <c r="M17" s="48"/>
      <c r="N17" s="46"/>
      <c r="O17" s="31"/>
      <c r="P17" s="31"/>
      <c r="Q17" s="28"/>
      <c r="R17" s="30"/>
      <c r="S17" s="30"/>
      <c r="T17" s="28"/>
      <c r="U17" s="31"/>
      <c r="V17" s="31"/>
      <c r="W17" s="31"/>
      <c r="X17" s="31"/>
      <c r="Y17" s="24"/>
      <c r="Z17" s="43"/>
      <c r="AA17" s="27"/>
      <c r="AB17" s="33"/>
      <c r="AC17" s="25"/>
      <c r="AD17" s="26"/>
      <c r="AE17" s="31"/>
      <c r="AF17" s="43"/>
      <c r="AG17" s="31"/>
      <c r="AH17" s="44"/>
      <c r="AI17" s="20"/>
      <c r="AJ17" s="20"/>
      <c r="AK17" s="49"/>
    </row>
    <row r="18" spans="1:87" s="123" customFormat="1" ht="45" customHeight="1">
      <c r="A18" s="14">
        <v>8</v>
      </c>
      <c r="B18" s="14" t="s">
        <v>71</v>
      </c>
      <c r="C18" s="90" t="s">
        <v>45</v>
      </c>
      <c r="D18" s="90" t="s">
        <v>45</v>
      </c>
      <c r="E18" s="22" t="s">
        <v>89</v>
      </c>
      <c r="F18" s="14" t="s">
        <v>138</v>
      </c>
      <c r="G18" s="82" t="s">
        <v>118</v>
      </c>
      <c r="H18" s="75" t="s">
        <v>99</v>
      </c>
      <c r="I18" s="173" t="s">
        <v>119</v>
      </c>
      <c r="J18" s="14" t="s">
        <v>68</v>
      </c>
      <c r="K18" s="22" t="s">
        <v>64</v>
      </c>
      <c r="L18" s="22" t="s">
        <v>63</v>
      </c>
      <c r="M18" s="18">
        <f>N18/1.2</f>
        <v>62.4</v>
      </c>
      <c r="N18" s="17">
        <v>74.88</v>
      </c>
      <c r="O18" s="21" t="s">
        <v>73</v>
      </c>
      <c r="P18" s="17" t="s">
        <v>62</v>
      </c>
      <c r="Q18" s="18" t="s">
        <v>74</v>
      </c>
      <c r="R18" s="25">
        <v>45252</v>
      </c>
      <c r="S18" s="25">
        <v>45272</v>
      </c>
      <c r="T18" s="23"/>
      <c r="U18" s="25"/>
      <c r="V18" s="14"/>
      <c r="W18" s="32"/>
      <c r="X18" s="74" t="s">
        <v>118</v>
      </c>
      <c r="Y18" s="25" t="s">
        <v>61</v>
      </c>
      <c r="Z18" s="14" t="s">
        <v>69</v>
      </c>
      <c r="AA18" s="21" t="s">
        <v>70</v>
      </c>
      <c r="AB18" s="100">
        <v>1</v>
      </c>
      <c r="AC18" s="25" t="s">
        <v>43</v>
      </c>
      <c r="AD18" s="23" t="s">
        <v>44</v>
      </c>
      <c r="AE18" s="26">
        <v>45292</v>
      </c>
      <c r="AF18" s="26">
        <v>45292</v>
      </c>
      <c r="AG18" s="79">
        <v>45657</v>
      </c>
      <c r="AH18" s="80">
        <v>2024</v>
      </c>
      <c r="AI18" s="120"/>
      <c r="AJ18" s="121"/>
      <c r="AK18" s="91"/>
      <c r="AL18" s="122"/>
    </row>
    <row r="19" spans="1:87" s="115" customFormat="1" ht="63.75" customHeight="1">
      <c r="A19" s="14">
        <v>8</v>
      </c>
      <c r="B19" s="73" t="s">
        <v>90</v>
      </c>
      <c r="C19" s="14" t="s">
        <v>45</v>
      </c>
      <c r="D19" s="14" t="s">
        <v>45</v>
      </c>
      <c r="E19" s="158" t="s">
        <v>89</v>
      </c>
      <c r="F19" s="73" t="s">
        <v>154</v>
      </c>
      <c r="G19" s="82" t="s">
        <v>98</v>
      </c>
      <c r="H19" s="75" t="s">
        <v>99</v>
      </c>
      <c r="I19" s="75" t="s">
        <v>100</v>
      </c>
      <c r="J19" s="73" t="s">
        <v>75</v>
      </c>
      <c r="K19" s="158" t="s">
        <v>64</v>
      </c>
      <c r="L19" s="22" t="s">
        <v>63</v>
      </c>
      <c r="M19" s="18">
        <f>N19/1.2</f>
        <v>2545.6655999999998</v>
      </c>
      <c r="N19" s="18">
        <v>3054.7987199999998</v>
      </c>
      <c r="O19" s="21" t="s">
        <v>101</v>
      </c>
      <c r="P19" s="17" t="s">
        <v>62</v>
      </c>
      <c r="Q19" s="77" t="s">
        <v>77</v>
      </c>
      <c r="R19" s="25">
        <v>45252</v>
      </c>
      <c r="S19" s="25">
        <v>45272</v>
      </c>
      <c r="T19" s="23"/>
      <c r="U19" s="25"/>
      <c r="V19" s="14"/>
      <c r="W19" s="32"/>
      <c r="X19" s="82" t="s">
        <v>98</v>
      </c>
      <c r="Y19" s="24" t="s">
        <v>61</v>
      </c>
      <c r="Z19" s="73" t="s">
        <v>69</v>
      </c>
      <c r="AA19" s="20" t="s">
        <v>70</v>
      </c>
      <c r="AB19" s="100">
        <v>1</v>
      </c>
      <c r="AC19" s="25" t="s">
        <v>43</v>
      </c>
      <c r="AD19" s="26" t="s">
        <v>44</v>
      </c>
      <c r="AE19" s="89">
        <v>45292</v>
      </c>
      <c r="AF19" s="89">
        <v>45292</v>
      </c>
      <c r="AG19" s="79">
        <v>45657</v>
      </c>
      <c r="AH19" s="80">
        <v>2024</v>
      </c>
      <c r="AI19" s="112"/>
      <c r="AJ19" s="112"/>
      <c r="AK19" s="113"/>
      <c r="AL19" s="114"/>
      <c r="AM19" s="114"/>
    </row>
    <row r="20" spans="1:87" s="11" customFormat="1" ht="62.25" customHeight="1">
      <c r="A20" s="14">
        <v>8</v>
      </c>
      <c r="B20" s="73" t="s">
        <v>71</v>
      </c>
      <c r="C20" s="14" t="s">
        <v>45</v>
      </c>
      <c r="D20" s="14" t="s">
        <v>45</v>
      </c>
      <c r="E20" s="158" t="s">
        <v>89</v>
      </c>
      <c r="F20" s="73" t="s">
        <v>139</v>
      </c>
      <c r="G20" s="22" t="s">
        <v>97</v>
      </c>
      <c r="H20" s="57" t="s">
        <v>93</v>
      </c>
      <c r="I20" s="93" t="s">
        <v>94</v>
      </c>
      <c r="J20" s="73" t="s">
        <v>68</v>
      </c>
      <c r="K20" s="158" t="s">
        <v>64</v>
      </c>
      <c r="L20" s="22" t="s">
        <v>63</v>
      </c>
      <c r="M20" s="18">
        <f>N20/1.2</f>
        <v>3.4174499999999997</v>
      </c>
      <c r="N20" s="174">
        <v>4.1009399999999996</v>
      </c>
      <c r="O20" s="20" t="s">
        <v>73</v>
      </c>
      <c r="P20" s="17" t="s">
        <v>62</v>
      </c>
      <c r="Q20" s="77" t="s">
        <v>74</v>
      </c>
      <c r="R20" s="25">
        <v>45282</v>
      </c>
      <c r="S20" s="25">
        <v>45272</v>
      </c>
      <c r="T20" s="23"/>
      <c r="U20" s="26"/>
      <c r="V20" s="14"/>
      <c r="W20" s="23"/>
      <c r="X20" s="22" t="s">
        <v>97</v>
      </c>
      <c r="Y20" s="24" t="s">
        <v>61</v>
      </c>
      <c r="Z20" s="78" t="s">
        <v>95</v>
      </c>
      <c r="AA20" s="20" t="s">
        <v>96</v>
      </c>
      <c r="AB20" s="100">
        <v>1</v>
      </c>
      <c r="AC20" s="25" t="s">
        <v>43</v>
      </c>
      <c r="AD20" s="26" t="s">
        <v>44</v>
      </c>
      <c r="AE20" s="26">
        <v>45292</v>
      </c>
      <c r="AF20" s="26">
        <v>45292</v>
      </c>
      <c r="AG20" s="79">
        <v>45473</v>
      </c>
      <c r="AH20" s="80">
        <v>2024</v>
      </c>
      <c r="AI20" s="14"/>
      <c r="AJ20" s="14"/>
      <c r="AK20" s="81"/>
      <c r="AL20" s="50"/>
      <c r="AM20" s="58"/>
      <c r="AN20" s="59"/>
      <c r="AO20" s="60"/>
      <c r="AP20" s="102"/>
      <c r="AQ20" s="102"/>
      <c r="AR20" s="61"/>
      <c r="AS20" s="62"/>
      <c r="AT20" s="103"/>
      <c r="AU20" s="104"/>
      <c r="AV20" s="65"/>
      <c r="AW20" s="105"/>
      <c r="AX20" s="106"/>
      <c r="AY20" s="106"/>
      <c r="AZ20" s="102"/>
      <c r="BA20" s="104"/>
      <c r="BB20" s="104"/>
      <c r="BC20" s="104"/>
      <c r="BD20" s="65"/>
      <c r="BE20" s="105"/>
      <c r="BF20" s="67"/>
      <c r="BG20" s="61"/>
      <c r="BH20" s="68"/>
      <c r="BI20" s="64"/>
      <c r="BJ20" s="107"/>
      <c r="BK20" s="108"/>
      <c r="BL20" s="109"/>
      <c r="BM20" s="106"/>
      <c r="BN20" s="110"/>
      <c r="BO20" s="58"/>
      <c r="BP20" s="70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</row>
    <row r="21" spans="1:87" s="11" customFormat="1" ht="54" customHeight="1">
      <c r="A21" s="14">
        <v>8</v>
      </c>
      <c r="B21" s="73" t="s">
        <v>71</v>
      </c>
      <c r="C21" s="14" t="s">
        <v>45</v>
      </c>
      <c r="D21" s="14" t="s">
        <v>45</v>
      </c>
      <c r="E21" s="158" t="s">
        <v>89</v>
      </c>
      <c r="F21" s="14" t="s">
        <v>140</v>
      </c>
      <c r="G21" s="22" t="s">
        <v>175</v>
      </c>
      <c r="H21" s="57" t="s">
        <v>172</v>
      </c>
      <c r="I21" s="92" t="s">
        <v>173</v>
      </c>
      <c r="J21" s="14" t="s">
        <v>68</v>
      </c>
      <c r="K21" s="22" t="s">
        <v>64</v>
      </c>
      <c r="L21" s="22" t="s">
        <v>63</v>
      </c>
      <c r="M21" s="18">
        <v>4.46</v>
      </c>
      <c r="N21" s="17">
        <v>5.3540000000000001</v>
      </c>
      <c r="O21" s="21" t="s">
        <v>73</v>
      </c>
      <c r="P21" s="17" t="s">
        <v>62</v>
      </c>
      <c r="Q21" s="17" t="s">
        <v>74</v>
      </c>
      <c r="R21" s="25">
        <v>45252</v>
      </c>
      <c r="S21" s="25">
        <v>45272</v>
      </c>
      <c r="T21" s="23"/>
      <c r="U21" s="23"/>
      <c r="V21" s="14"/>
      <c r="W21" s="14"/>
      <c r="X21" s="22" t="s">
        <v>175</v>
      </c>
      <c r="Y21" s="25" t="s">
        <v>61</v>
      </c>
      <c r="Z21" s="14" t="s">
        <v>69</v>
      </c>
      <c r="AA21" s="21" t="s">
        <v>70</v>
      </c>
      <c r="AB21" s="100">
        <v>1</v>
      </c>
      <c r="AC21" s="25" t="s">
        <v>43</v>
      </c>
      <c r="AD21" s="23" t="s">
        <v>44</v>
      </c>
      <c r="AE21" s="89">
        <v>45292</v>
      </c>
      <c r="AF21" s="89">
        <v>45292</v>
      </c>
      <c r="AG21" s="79">
        <v>45657</v>
      </c>
      <c r="AH21" s="32">
        <v>2024</v>
      </c>
      <c r="AI21" s="156"/>
      <c r="AJ21" s="157"/>
      <c r="AK21" s="81"/>
      <c r="AL21" s="59"/>
      <c r="AM21" s="60"/>
      <c r="AN21" s="102"/>
      <c r="AO21" s="102"/>
      <c r="AP21" s="61"/>
      <c r="AQ21" s="62"/>
      <c r="AR21" s="103"/>
      <c r="AS21" s="104"/>
      <c r="AT21" s="65"/>
      <c r="AU21" s="105"/>
      <c r="AV21" s="106"/>
      <c r="AW21" s="106"/>
      <c r="AX21" s="102"/>
      <c r="AY21" s="104"/>
      <c r="AZ21" s="104"/>
      <c r="BA21" s="104"/>
      <c r="BB21" s="65"/>
      <c r="BC21" s="105"/>
      <c r="BD21" s="67"/>
      <c r="BE21" s="61"/>
      <c r="BF21" s="68"/>
      <c r="BG21" s="64"/>
      <c r="BH21" s="107"/>
      <c r="BI21" s="108"/>
      <c r="BJ21" s="109"/>
      <c r="BK21" s="106"/>
      <c r="BL21" s="110"/>
      <c r="BM21" s="58"/>
      <c r="BN21" s="70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</row>
    <row r="22" spans="1:87" s="11" customFormat="1" ht="45" customHeight="1">
      <c r="A22" s="14">
        <v>8</v>
      </c>
      <c r="B22" s="73" t="s">
        <v>71</v>
      </c>
      <c r="C22" s="14" t="s">
        <v>45</v>
      </c>
      <c r="D22" s="14" t="s">
        <v>45</v>
      </c>
      <c r="E22" s="158" t="s">
        <v>72</v>
      </c>
      <c r="F22" s="73" t="s">
        <v>141</v>
      </c>
      <c r="G22" s="82" t="s">
        <v>177</v>
      </c>
      <c r="H22" s="75" t="s">
        <v>80</v>
      </c>
      <c r="I22" s="83" t="s">
        <v>180</v>
      </c>
      <c r="J22" s="73" t="s">
        <v>68</v>
      </c>
      <c r="K22" s="158" t="s">
        <v>64</v>
      </c>
      <c r="L22" s="22" t="s">
        <v>63</v>
      </c>
      <c r="M22" s="18">
        <f>N22/1.1</f>
        <v>90.154545454545442</v>
      </c>
      <c r="N22" s="175">
        <v>99.17</v>
      </c>
      <c r="O22" s="20" t="s">
        <v>73</v>
      </c>
      <c r="P22" s="17" t="s">
        <v>62</v>
      </c>
      <c r="Q22" s="77" t="s">
        <v>77</v>
      </c>
      <c r="R22" s="25">
        <v>45252</v>
      </c>
      <c r="S22" s="25">
        <v>45272</v>
      </c>
      <c r="T22" s="23"/>
      <c r="U22" s="25"/>
      <c r="V22" s="14"/>
      <c r="W22" s="23"/>
      <c r="X22" s="82" t="s">
        <v>177</v>
      </c>
      <c r="Y22" s="24" t="s">
        <v>61</v>
      </c>
      <c r="Z22" s="78" t="s">
        <v>78</v>
      </c>
      <c r="AA22" s="20" t="s">
        <v>79</v>
      </c>
      <c r="AB22" s="100">
        <v>12</v>
      </c>
      <c r="AC22" s="25" t="s">
        <v>43</v>
      </c>
      <c r="AD22" s="26" t="s">
        <v>44</v>
      </c>
      <c r="AE22" s="89">
        <v>45292</v>
      </c>
      <c r="AF22" s="89">
        <v>45292</v>
      </c>
      <c r="AG22" s="79">
        <v>45657</v>
      </c>
      <c r="AH22" s="80">
        <v>2024</v>
      </c>
      <c r="AI22" s="27"/>
      <c r="AJ22" s="27"/>
      <c r="AK22" s="49"/>
      <c r="AL22" s="119"/>
      <c r="AM22" s="119"/>
    </row>
    <row r="23" spans="1:87" s="11" customFormat="1" ht="45" customHeight="1">
      <c r="A23" s="14">
        <v>8</v>
      </c>
      <c r="B23" s="14" t="s">
        <v>90</v>
      </c>
      <c r="C23" s="14" t="s">
        <v>45</v>
      </c>
      <c r="D23" s="14" t="s">
        <v>45</v>
      </c>
      <c r="E23" s="158" t="s">
        <v>72</v>
      </c>
      <c r="F23" s="73" t="s">
        <v>142</v>
      </c>
      <c r="G23" s="82" t="s">
        <v>111</v>
      </c>
      <c r="H23" s="75" t="s">
        <v>81</v>
      </c>
      <c r="I23" s="75" t="s">
        <v>82</v>
      </c>
      <c r="J23" s="73" t="s">
        <v>75</v>
      </c>
      <c r="K23" s="158" t="s">
        <v>64</v>
      </c>
      <c r="L23" s="22" t="s">
        <v>63</v>
      </c>
      <c r="M23" s="18">
        <v>456</v>
      </c>
      <c r="N23" s="175">
        <v>501.6</v>
      </c>
      <c r="O23" s="21" t="s">
        <v>76</v>
      </c>
      <c r="P23" s="17" t="s">
        <v>62</v>
      </c>
      <c r="Q23" s="77" t="s">
        <v>77</v>
      </c>
      <c r="R23" s="25">
        <v>45252</v>
      </c>
      <c r="S23" s="25">
        <v>45272</v>
      </c>
      <c r="T23" s="23"/>
      <c r="U23" s="25"/>
      <c r="V23" s="14"/>
      <c r="W23" s="23"/>
      <c r="X23" s="74" t="s">
        <v>111</v>
      </c>
      <c r="Y23" s="24" t="s">
        <v>61</v>
      </c>
      <c r="Z23" s="78" t="s">
        <v>78</v>
      </c>
      <c r="AA23" s="20" t="s">
        <v>79</v>
      </c>
      <c r="AB23" s="100">
        <v>1310</v>
      </c>
      <c r="AC23" s="25" t="s">
        <v>43</v>
      </c>
      <c r="AD23" s="26" t="s">
        <v>44</v>
      </c>
      <c r="AE23" s="89">
        <v>45292</v>
      </c>
      <c r="AF23" s="89">
        <v>45292</v>
      </c>
      <c r="AG23" s="79">
        <v>45473</v>
      </c>
      <c r="AH23" s="80">
        <v>2024</v>
      </c>
      <c r="AI23" s="27"/>
      <c r="AJ23" s="27"/>
      <c r="AK23" s="81"/>
    </row>
    <row r="24" spans="1:87" ht="47.25">
      <c r="A24" s="14">
        <v>8</v>
      </c>
      <c r="B24" s="14" t="s">
        <v>90</v>
      </c>
      <c r="C24" s="14" t="s">
        <v>45</v>
      </c>
      <c r="D24" s="14" t="s">
        <v>45</v>
      </c>
      <c r="E24" s="22" t="s">
        <v>72</v>
      </c>
      <c r="F24" s="14" t="s">
        <v>143</v>
      </c>
      <c r="G24" s="82" t="s">
        <v>113</v>
      </c>
      <c r="H24" s="83" t="s">
        <v>80</v>
      </c>
      <c r="I24" s="75" t="s">
        <v>112</v>
      </c>
      <c r="J24" s="73" t="s">
        <v>75</v>
      </c>
      <c r="K24" s="158" t="s">
        <v>64</v>
      </c>
      <c r="L24" s="22" t="s">
        <v>63</v>
      </c>
      <c r="M24" s="18">
        <v>457.55</v>
      </c>
      <c r="N24" s="175">
        <v>503.31</v>
      </c>
      <c r="O24" s="21" t="s">
        <v>76</v>
      </c>
      <c r="P24" s="17" t="s">
        <v>62</v>
      </c>
      <c r="Q24" s="77" t="s">
        <v>77</v>
      </c>
      <c r="R24" s="25">
        <v>45252</v>
      </c>
      <c r="S24" s="25">
        <v>45272</v>
      </c>
      <c r="T24" s="132"/>
      <c r="U24" s="25"/>
      <c r="V24" s="14"/>
      <c r="W24" s="23"/>
      <c r="X24" s="82" t="s">
        <v>113</v>
      </c>
      <c r="Y24" s="24" t="s">
        <v>61</v>
      </c>
      <c r="Z24" s="78" t="s">
        <v>78</v>
      </c>
      <c r="AA24" s="20" t="s">
        <v>79</v>
      </c>
      <c r="AB24" s="100">
        <v>1360</v>
      </c>
      <c r="AC24" s="25" t="s">
        <v>43</v>
      </c>
      <c r="AD24" s="26" t="s">
        <v>44</v>
      </c>
      <c r="AE24" s="89">
        <v>45292</v>
      </c>
      <c r="AF24" s="89">
        <v>45292</v>
      </c>
      <c r="AG24" s="79">
        <v>45473</v>
      </c>
      <c r="AH24" s="80">
        <v>2024</v>
      </c>
      <c r="AI24" s="101"/>
      <c r="AJ24" s="101"/>
      <c r="AK24" s="81"/>
    </row>
    <row r="25" spans="1:87" s="72" customFormat="1" ht="45" customHeight="1">
      <c r="A25" s="14">
        <v>8</v>
      </c>
      <c r="B25" s="14" t="s">
        <v>90</v>
      </c>
      <c r="C25" s="90" t="s">
        <v>45</v>
      </c>
      <c r="D25" s="90" t="s">
        <v>45</v>
      </c>
      <c r="E25" s="22" t="s">
        <v>72</v>
      </c>
      <c r="F25" s="73" t="s">
        <v>144</v>
      </c>
      <c r="G25" s="82" t="s">
        <v>91</v>
      </c>
      <c r="H25" s="75" t="s">
        <v>85</v>
      </c>
      <c r="I25" s="75" t="s">
        <v>84</v>
      </c>
      <c r="J25" s="14" t="s">
        <v>75</v>
      </c>
      <c r="K25" s="22" t="s">
        <v>64</v>
      </c>
      <c r="L25" s="22" t="s">
        <v>63</v>
      </c>
      <c r="M25" s="18">
        <v>1819.16</v>
      </c>
      <c r="N25" s="76">
        <v>2001.08</v>
      </c>
      <c r="O25" s="21" t="s">
        <v>76</v>
      </c>
      <c r="P25" s="17" t="s">
        <v>62</v>
      </c>
      <c r="Q25" s="17" t="s">
        <v>77</v>
      </c>
      <c r="R25" s="25">
        <v>45227</v>
      </c>
      <c r="S25" s="25">
        <v>45272</v>
      </c>
      <c r="T25" s="23"/>
      <c r="U25" s="25"/>
      <c r="V25" s="14"/>
      <c r="W25" s="32"/>
      <c r="X25" s="82" t="s">
        <v>91</v>
      </c>
      <c r="Y25" s="25" t="s">
        <v>61</v>
      </c>
      <c r="Z25" s="86" t="s">
        <v>69</v>
      </c>
      <c r="AA25" s="99" t="s">
        <v>70</v>
      </c>
      <c r="AB25" s="100">
        <v>17435</v>
      </c>
      <c r="AC25" s="25" t="s">
        <v>43</v>
      </c>
      <c r="AD25" s="23" t="s">
        <v>44</v>
      </c>
      <c r="AE25" s="26">
        <v>45292</v>
      </c>
      <c r="AF25" s="26">
        <v>45292</v>
      </c>
      <c r="AG25" s="25">
        <v>45657</v>
      </c>
      <c r="AH25" s="80">
        <v>2024</v>
      </c>
      <c r="AI25" s="84"/>
      <c r="AJ25" s="22"/>
      <c r="AK25" s="95"/>
      <c r="AL25" s="85"/>
    </row>
    <row r="26" spans="1:87" s="72" customFormat="1" ht="45" customHeight="1">
      <c r="A26" s="14">
        <v>8</v>
      </c>
      <c r="B26" s="14" t="s">
        <v>90</v>
      </c>
      <c r="C26" s="90" t="s">
        <v>45</v>
      </c>
      <c r="D26" s="90" t="s">
        <v>45</v>
      </c>
      <c r="E26" s="22" t="s">
        <v>72</v>
      </c>
      <c r="F26" s="73" t="s">
        <v>145</v>
      </c>
      <c r="G26" s="82" t="s">
        <v>115</v>
      </c>
      <c r="H26" s="75" t="s">
        <v>116</v>
      </c>
      <c r="I26" s="75" t="s">
        <v>117</v>
      </c>
      <c r="J26" s="14" t="s">
        <v>68</v>
      </c>
      <c r="K26" s="22" t="s">
        <v>64</v>
      </c>
      <c r="L26" s="22" t="s">
        <v>63</v>
      </c>
      <c r="M26" s="18">
        <v>545.85</v>
      </c>
      <c r="N26" s="76">
        <v>600.43299999999999</v>
      </c>
      <c r="O26" s="21" t="s">
        <v>76</v>
      </c>
      <c r="P26" s="17" t="s">
        <v>62</v>
      </c>
      <c r="Q26" s="17" t="s">
        <v>77</v>
      </c>
      <c r="R26" s="25">
        <v>45232</v>
      </c>
      <c r="S26" s="25">
        <v>45272</v>
      </c>
      <c r="T26" s="74"/>
      <c r="U26" s="25"/>
      <c r="V26" s="14"/>
      <c r="W26" s="57"/>
      <c r="X26" s="74" t="s">
        <v>115</v>
      </c>
      <c r="Y26" s="25" t="s">
        <v>61</v>
      </c>
      <c r="Z26" s="86" t="s">
        <v>69</v>
      </c>
      <c r="AA26" s="99" t="s">
        <v>70</v>
      </c>
      <c r="AB26" s="32">
        <v>9760</v>
      </c>
      <c r="AC26" s="25" t="s">
        <v>43</v>
      </c>
      <c r="AD26" s="23" t="s">
        <v>44</v>
      </c>
      <c r="AE26" s="23">
        <v>45292</v>
      </c>
      <c r="AF26" s="23">
        <v>45292</v>
      </c>
      <c r="AG26" s="25">
        <v>45657</v>
      </c>
      <c r="AH26" s="32">
        <v>2024</v>
      </c>
      <c r="AI26" s="84"/>
      <c r="AJ26" s="84"/>
    </row>
    <row r="27" spans="1:87" s="72" customFormat="1" ht="45" customHeight="1">
      <c r="A27" s="14">
        <v>8</v>
      </c>
      <c r="B27" s="14" t="s">
        <v>90</v>
      </c>
      <c r="C27" s="90" t="s">
        <v>45</v>
      </c>
      <c r="D27" s="90" t="s">
        <v>45</v>
      </c>
      <c r="E27" s="22" t="s">
        <v>72</v>
      </c>
      <c r="F27" s="14" t="s">
        <v>146</v>
      </c>
      <c r="G27" s="82" t="s">
        <v>157</v>
      </c>
      <c r="H27" s="75" t="s">
        <v>155</v>
      </c>
      <c r="I27" s="75" t="s">
        <v>156</v>
      </c>
      <c r="J27" s="14" t="s">
        <v>75</v>
      </c>
      <c r="K27" s="22" t="s">
        <v>64</v>
      </c>
      <c r="L27" s="22" t="s">
        <v>63</v>
      </c>
      <c r="M27" s="18">
        <v>545.94000000000005</v>
      </c>
      <c r="N27" s="76">
        <v>800.23</v>
      </c>
      <c r="O27" s="21" t="s">
        <v>76</v>
      </c>
      <c r="P27" s="17" t="s">
        <v>62</v>
      </c>
      <c r="Q27" s="17" t="s">
        <v>77</v>
      </c>
      <c r="R27" s="25">
        <v>45227</v>
      </c>
      <c r="S27" s="25">
        <v>45272</v>
      </c>
      <c r="T27" s="23"/>
      <c r="U27" s="25"/>
      <c r="V27" s="14"/>
      <c r="W27" s="23"/>
      <c r="X27" s="74" t="s">
        <v>157</v>
      </c>
      <c r="Y27" s="25" t="s">
        <v>61</v>
      </c>
      <c r="Z27" s="14" t="s">
        <v>78</v>
      </c>
      <c r="AA27" s="21" t="s">
        <v>79</v>
      </c>
      <c r="AB27" s="100">
        <v>2170</v>
      </c>
      <c r="AC27" s="25" t="s">
        <v>43</v>
      </c>
      <c r="AD27" s="23" t="s">
        <v>44</v>
      </c>
      <c r="AE27" s="23">
        <v>45292</v>
      </c>
      <c r="AF27" s="23">
        <v>45292</v>
      </c>
      <c r="AG27" s="25">
        <v>45473</v>
      </c>
      <c r="AH27" s="32">
        <v>2024</v>
      </c>
      <c r="AI27" s="84"/>
      <c r="AJ27" s="21"/>
      <c r="AK27" s="131"/>
      <c r="AL27" s="85"/>
    </row>
    <row r="28" spans="1:87" ht="47.25">
      <c r="A28" s="14">
        <v>8</v>
      </c>
      <c r="B28" s="73" t="s">
        <v>71</v>
      </c>
      <c r="C28" s="14" t="s">
        <v>45</v>
      </c>
      <c r="D28" s="14" t="s">
        <v>45</v>
      </c>
      <c r="E28" s="158" t="s">
        <v>72</v>
      </c>
      <c r="F28" s="73" t="s">
        <v>147</v>
      </c>
      <c r="G28" s="82" t="s">
        <v>114</v>
      </c>
      <c r="H28" s="83" t="s">
        <v>80</v>
      </c>
      <c r="I28" s="83" t="s">
        <v>110</v>
      </c>
      <c r="J28" s="73" t="s">
        <v>68</v>
      </c>
      <c r="K28" s="158" t="s">
        <v>64</v>
      </c>
      <c r="L28" s="22" t="s">
        <v>63</v>
      </c>
      <c r="M28" s="18">
        <v>82.84</v>
      </c>
      <c r="N28" s="175">
        <v>99.410200000000003</v>
      </c>
      <c r="O28" s="20" t="s">
        <v>73</v>
      </c>
      <c r="P28" s="17" t="s">
        <v>62</v>
      </c>
      <c r="Q28" s="18" t="s">
        <v>74</v>
      </c>
      <c r="R28" s="79">
        <v>45252</v>
      </c>
      <c r="S28" s="25">
        <v>45272</v>
      </c>
      <c r="T28" s="23"/>
      <c r="U28" s="25"/>
      <c r="V28" s="14"/>
      <c r="W28" s="23"/>
      <c r="X28" s="82" t="s">
        <v>114</v>
      </c>
      <c r="Y28" s="24" t="s">
        <v>61</v>
      </c>
      <c r="Z28" s="96" t="s">
        <v>69</v>
      </c>
      <c r="AA28" s="97" t="s">
        <v>83</v>
      </c>
      <c r="AB28" s="100">
        <v>1320</v>
      </c>
      <c r="AC28" s="25" t="s">
        <v>43</v>
      </c>
      <c r="AD28" s="26" t="s">
        <v>44</v>
      </c>
      <c r="AE28" s="89">
        <v>45292</v>
      </c>
      <c r="AF28" s="89">
        <v>45292</v>
      </c>
      <c r="AG28" s="79">
        <v>45382</v>
      </c>
      <c r="AH28" s="80">
        <v>2024</v>
      </c>
      <c r="AI28" s="101"/>
      <c r="AJ28" s="101"/>
      <c r="AK28" s="81"/>
    </row>
    <row r="29" spans="1:87" s="123" customFormat="1" ht="45" customHeight="1">
      <c r="A29" s="14">
        <v>8</v>
      </c>
      <c r="B29" s="14" t="s">
        <v>71</v>
      </c>
      <c r="C29" s="90" t="s">
        <v>45</v>
      </c>
      <c r="D29" s="90" t="s">
        <v>45</v>
      </c>
      <c r="E29" s="22" t="s">
        <v>72</v>
      </c>
      <c r="F29" s="73" t="s">
        <v>148</v>
      </c>
      <c r="G29" s="82" t="s">
        <v>126</v>
      </c>
      <c r="H29" s="57" t="s">
        <v>129</v>
      </c>
      <c r="I29" s="93" t="s">
        <v>128</v>
      </c>
      <c r="J29" s="14" t="s">
        <v>68</v>
      </c>
      <c r="K29" s="22" t="s">
        <v>64</v>
      </c>
      <c r="L29" s="22" t="s">
        <v>63</v>
      </c>
      <c r="M29" s="18">
        <f>N29/1.1</f>
        <v>89.949999999999989</v>
      </c>
      <c r="N29" s="18">
        <v>98.944999999999993</v>
      </c>
      <c r="O29" s="21" t="s">
        <v>73</v>
      </c>
      <c r="P29" s="17" t="s">
        <v>62</v>
      </c>
      <c r="Q29" s="18" t="s">
        <v>74</v>
      </c>
      <c r="R29" s="79">
        <v>45252</v>
      </c>
      <c r="S29" s="25">
        <v>45272</v>
      </c>
      <c r="T29" s="23"/>
      <c r="U29" s="25"/>
      <c r="V29" s="14"/>
      <c r="W29" s="32"/>
      <c r="X29" s="74" t="s">
        <v>126</v>
      </c>
      <c r="Y29" s="23" t="s">
        <v>127</v>
      </c>
      <c r="Z29" s="14">
        <v>112</v>
      </c>
      <c r="AA29" s="22" t="s">
        <v>160</v>
      </c>
      <c r="AB29" s="100">
        <v>24415</v>
      </c>
      <c r="AC29" s="25" t="s">
        <v>43</v>
      </c>
      <c r="AD29" s="23" t="s">
        <v>44</v>
      </c>
      <c r="AE29" s="89">
        <v>45292</v>
      </c>
      <c r="AF29" s="89">
        <v>45292</v>
      </c>
      <c r="AG29" s="25">
        <v>45657</v>
      </c>
      <c r="AH29" s="32">
        <v>2024</v>
      </c>
      <c r="AI29" s="120"/>
      <c r="AJ29" s="126"/>
      <c r="AK29" s="127"/>
      <c r="AL29" s="58"/>
      <c r="AM29" s="59"/>
      <c r="AN29" s="60"/>
      <c r="AO29" s="61"/>
      <c r="AP29" s="61"/>
      <c r="AQ29" s="61"/>
      <c r="AR29" s="62"/>
      <c r="AS29" s="63"/>
      <c r="AT29" s="64"/>
      <c r="AU29" s="65"/>
      <c r="AV29" s="63"/>
      <c r="AW29" s="66"/>
      <c r="AX29" s="66"/>
      <c r="AY29" s="61"/>
      <c r="AZ29" s="64"/>
      <c r="BA29" s="64"/>
      <c r="BB29" s="64"/>
      <c r="BC29" s="65"/>
      <c r="BD29" s="63"/>
      <c r="BE29" s="67"/>
      <c r="BF29" s="61"/>
      <c r="BG29" s="68"/>
      <c r="BH29" s="64"/>
      <c r="BI29" s="67"/>
      <c r="BJ29" s="69"/>
      <c r="BK29" s="69"/>
      <c r="BL29" s="66"/>
      <c r="BM29" s="67"/>
      <c r="BN29" s="58"/>
      <c r="BO29" s="70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</row>
    <row r="30" spans="1:87" s="11" customFormat="1" ht="45" customHeight="1">
      <c r="A30" s="14">
        <v>8</v>
      </c>
      <c r="B30" s="73" t="s">
        <v>71</v>
      </c>
      <c r="C30" s="14" t="s">
        <v>45</v>
      </c>
      <c r="D30" s="14" t="s">
        <v>45</v>
      </c>
      <c r="E30" s="158" t="s">
        <v>72</v>
      </c>
      <c r="F30" s="14" t="s">
        <v>149</v>
      </c>
      <c r="G30" s="82" t="s">
        <v>159</v>
      </c>
      <c r="H30" s="176" t="s">
        <v>179</v>
      </c>
      <c r="I30" s="75" t="s">
        <v>178</v>
      </c>
      <c r="J30" s="14" t="s">
        <v>68</v>
      </c>
      <c r="K30" s="158" t="s">
        <v>64</v>
      </c>
      <c r="L30" s="22" t="s">
        <v>63</v>
      </c>
      <c r="M30" s="18">
        <f>N30/1.1</f>
        <v>90.042681818181805</v>
      </c>
      <c r="N30" s="175">
        <v>99.046949999999995</v>
      </c>
      <c r="O30" s="21" t="s">
        <v>73</v>
      </c>
      <c r="P30" s="17" t="s">
        <v>62</v>
      </c>
      <c r="Q30" s="18" t="s">
        <v>74</v>
      </c>
      <c r="R30" s="79">
        <v>45252</v>
      </c>
      <c r="S30" s="25">
        <v>45272</v>
      </c>
      <c r="T30" s="23"/>
      <c r="U30" s="25"/>
      <c r="V30" s="14"/>
      <c r="W30" s="23"/>
      <c r="X30" s="82" t="s">
        <v>159</v>
      </c>
      <c r="Y30" s="24" t="s">
        <v>61</v>
      </c>
      <c r="Z30" s="96" t="s">
        <v>69</v>
      </c>
      <c r="AA30" s="98" t="s">
        <v>70</v>
      </c>
      <c r="AB30" s="100">
        <v>455</v>
      </c>
      <c r="AC30" s="25" t="s">
        <v>43</v>
      </c>
      <c r="AD30" s="26" t="s">
        <v>44</v>
      </c>
      <c r="AE30" s="89">
        <v>45292</v>
      </c>
      <c r="AF30" s="89">
        <v>45292</v>
      </c>
      <c r="AG30" s="79">
        <v>45382</v>
      </c>
      <c r="AH30" s="80">
        <v>2024</v>
      </c>
      <c r="AI30" s="27"/>
      <c r="AJ30" s="27"/>
      <c r="AK30" s="81"/>
    </row>
    <row r="31" spans="1:87" ht="47.25">
      <c r="A31" s="14">
        <v>8</v>
      </c>
      <c r="B31" s="73" t="s">
        <v>71</v>
      </c>
      <c r="C31" s="14" t="s">
        <v>45</v>
      </c>
      <c r="D31" s="14" t="s">
        <v>45</v>
      </c>
      <c r="E31" s="158" t="s">
        <v>72</v>
      </c>
      <c r="F31" s="73" t="s">
        <v>150</v>
      </c>
      <c r="G31" s="82" t="s">
        <v>161</v>
      </c>
      <c r="H31" s="75" t="s">
        <v>85</v>
      </c>
      <c r="I31" s="83" t="s">
        <v>86</v>
      </c>
      <c r="J31" s="14" t="s">
        <v>68</v>
      </c>
      <c r="K31" s="158" t="s">
        <v>64</v>
      </c>
      <c r="L31" s="22" t="s">
        <v>63</v>
      </c>
      <c r="M31" s="18">
        <f t="shared" ref="M31" si="0">N31/1.1</f>
        <v>90.384399999999985</v>
      </c>
      <c r="N31" s="175">
        <v>99.422839999999994</v>
      </c>
      <c r="O31" s="21" t="s">
        <v>73</v>
      </c>
      <c r="P31" s="17" t="s">
        <v>62</v>
      </c>
      <c r="Q31" s="77" t="s">
        <v>77</v>
      </c>
      <c r="R31" s="79">
        <v>45252</v>
      </c>
      <c r="S31" s="25">
        <v>45272</v>
      </c>
      <c r="T31" s="23"/>
      <c r="U31" s="25"/>
      <c r="V31" s="14"/>
      <c r="W31" s="23"/>
      <c r="X31" s="82" t="s">
        <v>161</v>
      </c>
      <c r="Y31" s="24" t="s">
        <v>61</v>
      </c>
      <c r="Z31" s="78" t="s">
        <v>78</v>
      </c>
      <c r="AA31" s="20" t="s">
        <v>79</v>
      </c>
      <c r="AB31" s="100">
        <v>232</v>
      </c>
      <c r="AC31" s="25" t="s">
        <v>43</v>
      </c>
      <c r="AD31" s="26" t="s">
        <v>44</v>
      </c>
      <c r="AE31" s="89">
        <v>45292</v>
      </c>
      <c r="AF31" s="89">
        <v>45292</v>
      </c>
      <c r="AG31" s="79">
        <v>45382</v>
      </c>
      <c r="AH31" s="80">
        <v>2024</v>
      </c>
      <c r="AI31" s="101"/>
      <c r="AJ31" s="101"/>
      <c r="AK31" s="81"/>
    </row>
    <row r="32" spans="1:87" s="72" customFormat="1" ht="45" customHeight="1">
      <c r="A32" s="14">
        <v>8</v>
      </c>
      <c r="B32" s="14" t="s">
        <v>71</v>
      </c>
      <c r="C32" s="90" t="s">
        <v>45</v>
      </c>
      <c r="D32" s="90" t="s">
        <v>45</v>
      </c>
      <c r="E32" s="22" t="s">
        <v>72</v>
      </c>
      <c r="F32" s="14" t="s">
        <v>151</v>
      </c>
      <c r="G32" s="82" t="s">
        <v>163</v>
      </c>
      <c r="H32" s="75" t="s">
        <v>80</v>
      </c>
      <c r="I32" s="83" t="s">
        <v>162</v>
      </c>
      <c r="J32" s="73" t="s">
        <v>68</v>
      </c>
      <c r="K32" s="22" t="s">
        <v>64</v>
      </c>
      <c r="L32" s="22" t="s">
        <v>63</v>
      </c>
      <c r="M32" s="18">
        <v>90.73</v>
      </c>
      <c r="N32" s="76">
        <v>99.8</v>
      </c>
      <c r="O32" s="21" t="s">
        <v>73</v>
      </c>
      <c r="P32" s="17" t="s">
        <v>62</v>
      </c>
      <c r="Q32" s="77" t="s">
        <v>77</v>
      </c>
      <c r="R32" s="79">
        <v>45252</v>
      </c>
      <c r="S32" s="25">
        <v>45272</v>
      </c>
      <c r="T32" s="23"/>
      <c r="U32" s="25"/>
      <c r="V32" s="14"/>
      <c r="W32" s="23"/>
      <c r="X32" s="74" t="s">
        <v>163</v>
      </c>
      <c r="Y32" s="25" t="s">
        <v>61</v>
      </c>
      <c r="Z32" s="14" t="s">
        <v>78</v>
      </c>
      <c r="AA32" s="21" t="s">
        <v>79</v>
      </c>
      <c r="AB32" s="100">
        <v>384</v>
      </c>
      <c r="AC32" s="25" t="s">
        <v>43</v>
      </c>
      <c r="AD32" s="23" t="s">
        <v>44</v>
      </c>
      <c r="AE32" s="89">
        <v>45292</v>
      </c>
      <c r="AF32" s="89">
        <v>45292</v>
      </c>
      <c r="AG32" s="25">
        <v>45657</v>
      </c>
      <c r="AH32" s="32">
        <v>2024</v>
      </c>
      <c r="AI32" s="84"/>
      <c r="AJ32" s="21"/>
      <c r="AK32" s="88"/>
      <c r="AL32" s="85"/>
    </row>
    <row r="33" spans="1:132" s="11" customFormat="1" ht="47.25">
      <c r="A33" s="14">
        <v>8</v>
      </c>
      <c r="B33" s="73" t="s">
        <v>71</v>
      </c>
      <c r="C33" s="14" t="s">
        <v>45</v>
      </c>
      <c r="D33" s="14" t="s">
        <v>45</v>
      </c>
      <c r="E33" s="158" t="s">
        <v>72</v>
      </c>
      <c r="F33" s="14" t="s">
        <v>152</v>
      </c>
      <c r="G33" s="82" t="s">
        <v>164</v>
      </c>
      <c r="H33" s="83" t="s">
        <v>87</v>
      </c>
      <c r="I33" s="75" t="s">
        <v>88</v>
      </c>
      <c r="J33" s="14" t="s">
        <v>68</v>
      </c>
      <c r="K33" s="158" t="s">
        <v>64</v>
      </c>
      <c r="L33" s="22" t="s">
        <v>63</v>
      </c>
      <c r="M33" s="18">
        <f>N33/1.1</f>
        <v>90.333227272727271</v>
      </c>
      <c r="N33" s="175">
        <v>99.366550000000004</v>
      </c>
      <c r="O33" s="21" t="s">
        <v>73</v>
      </c>
      <c r="P33" s="17" t="s">
        <v>62</v>
      </c>
      <c r="Q33" s="77" t="s">
        <v>77</v>
      </c>
      <c r="R33" s="79">
        <v>45252</v>
      </c>
      <c r="S33" s="25">
        <v>45272</v>
      </c>
      <c r="T33" s="23"/>
      <c r="U33" s="25"/>
      <c r="V33" s="14"/>
      <c r="W33" s="23"/>
      <c r="X33" s="82" t="s">
        <v>164</v>
      </c>
      <c r="Y33" s="24" t="s">
        <v>61</v>
      </c>
      <c r="Z33" s="78" t="s">
        <v>78</v>
      </c>
      <c r="AA33" s="20" t="s">
        <v>79</v>
      </c>
      <c r="AB33" s="100">
        <v>225</v>
      </c>
      <c r="AC33" s="25" t="s">
        <v>43</v>
      </c>
      <c r="AD33" s="26" t="s">
        <v>44</v>
      </c>
      <c r="AE33" s="23">
        <v>45292</v>
      </c>
      <c r="AF33" s="23">
        <v>45292</v>
      </c>
      <c r="AG33" s="25">
        <v>45473</v>
      </c>
      <c r="AH33" s="80">
        <v>2024</v>
      </c>
      <c r="AI33" s="20"/>
      <c r="AJ33" s="20"/>
      <c r="AK33" s="81"/>
    </row>
    <row r="34" spans="1:132" ht="39.75" customHeight="1">
      <c r="A34" s="14">
        <v>8</v>
      </c>
      <c r="B34" s="14" t="s">
        <v>90</v>
      </c>
      <c r="C34" s="14" t="s">
        <v>45</v>
      </c>
      <c r="D34" s="14" t="s">
        <v>45</v>
      </c>
      <c r="E34" s="22" t="s">
        <v>72</v>
      </c>
      <c r="F34" s="73" t="s">
        <v>153</v>
      </c>
      <c r="G34" s="82" t="s">
        <v>167</v>
      </c>
      <c r="H34" s="75" t="s">
        <v>165</v>
      </c>
      <c r="I34" s="75" t="s">
        <v>166</v>
      </c>
      <c r="J34" s="73" t="s">
        <v>75</v>
      </c>
      <c r="K34" s="158" t="s">
        <v>64</v>
      </c>
      <c r="L34" s="22" t="s">
        <v>63</v>
      </c>
      <c r="M34" s="18">
        <f>N34/1.1</f>
        <v>227.81627272727272</v>
      </c>
      <c r="N34" s="76">
        <v>250.59790000000001</v>
      </c>
      <c r="O34" s="20" t="s">
        <v>76</v>
      </c>
      <c r="P34" s="17" t="s">
        <v>62</v>
      </c>
      <c r="Q34" s="77" t="s">
        <v>77</v>
      </c>
      <c r="R34" s="25">
        <v>45232</v>
      </c>
      <c r="S34" s="25">
        <v>45272</v>
      </c>
      <c r="T34" s="23"/>
      <c r="U34" s="25"/>
      <c r="V34" s="14"/>
      <c r="W34" s="32"/>
      <c r="X34" s="74" t="s">
        <v>167</v>
      </c>
      <c r="Y34" s="24" t="s">
        <v>61</v>
      </c>
      <c r="Z34" s="78" t="s">
        <v>78</v>
      </c>
      <c r="AA34" s="133" t="s">
        <v>79</v>
      </c>
      <c r="AB34" s="100">
        <v>1310</v>
      </c>
      <c r="AC34" s="25" t="s">
        <v>43</v>
      </c>
      <c r="AD34" s="26" t="s">
        <v>44</v>
      </c>
      <c r="AE34" s="89">
        <v>45292</v>
      </c>
      <c r="AF34" s="89">
        <v>45292</v>
      </c>
      <c r="AG34" s="79">
        <v>45382</v>
      </c>
      <c r="AH34" s="80">
        <v>2024</v>
      </c>
      <c r="AI34" s="101"/>
      <c r="AJ34" s="101"/>
      <c r="AK34" s="81"/>
      <c r="EA34" s="11"/>
      <c r="EB34" s="11"/>
    </row>
    <row r="35" spans="1:132" ht="47.25">
      <c r="A35" s="14">
        <v>8</v>
      </c>
      <c r="B35" s="73" t="s">
        <v>71</v>
      </c>
      <c r="C35" s="14" t="s">
        <v>45</v>
      </c>
      <c r="D35" s="14" t="s">
        <v>45</v>
      </c>
      <c r="E35" s="158" t="s">
        <v>72</v>
      </c>
      <c r="F35" s="73" t="s">
        <v>158</v>
      </c>
      <c r="G35" s="82" t="s">
        <v>168</v>
      </c>
      <c r="H35" s="75" t="s">
        <v>169</v>
      </c>
      <c r="I35" s="83" t="s">
        <v>170</v>
      </c>
      <c r="J35" s="73" t="s">
        <v>68</v>
      </c>
      <c r="K35" s="158" t="s">
        <v>64</v>
      </c>
      <c r="L35" s="22" t="s">
        <v>63</v>
      </c>
      <c r="M35" s="18">
        <f t="shared" ref="M35" si="1">N35/1.1</f>
        <v>90.407927272727264</v>
      </c>
      <c r="N35" s="175">
        <v>99.448719999999994</v>
      </c>
      <c r="O35" s="21" t="s">
        <v>73</v>
      </c>
      <c r="P35" s="17" t="s">
        <v>62</v>
      </c>
      <c r="Q35" s="77" t="s">
        <v>74</v>
      </c>
      <c r="R35" s="79">
        <v>45252</v>
      </c>
      <c r="S35" s="25">
        <v>45272</v>
      </c>
      <c r="T35" s="23"/>
      <c r="U35" s="25"/>
      <c r="V35" s="14"/>
      <c r="W35" s="23"/>
      <c r="X35" s="82" t="s">
        <v>168</v>
      </c>
      <c r="Y35" s="24" t="s">
        <v>61</v>
      </c>
      <c r="Z35" s="78" t="s">
        <v>78</v>
      </c>
      <c r="AA35" s="20" t="s">
        <v>79</v>
      </c>
      <c r="AB35" s="100">
        <v>173</v>
      </c>
      <c r="AC35" s="25" t="s">
        <v>43</v>
      </c>
      <c r="AD35" s="26" t="s">
        <v>44</v>
      </c>
      <c r="AE35" s="23">
        <v>45292</v>
      </c>
      <c r="AF35" s="23">
        <v>45292</v>
      </c>
      <c r="AG35" s="25">
        <v>45473</v>
      </c>
      <c r="AH35" s="80">
        <v>2024</v>
      </c>
      <c r="AI35" s="101"/>
      <c r="AJ35" s="101"/>
      <c r="AK35" s="81"/>
      <c r="EA35" s="11"/>
      <c r="EB35" s="11"/>
    </row>
    <row r="36" spans="1:132" s="72" customFormat="1" ht="45" customHeight="1">
      <c r="A36" s="14">
        <v>8</v>
      </c>
      <c r="B36" s="14" t="s">
        <v>71</v>
      </c>
      <c r="C36" s="90" t="s">
        <v>45</v>
      </c>
      <c r="D36" s="90" t="s">
        <v>45</v>
      </c>
      <c r="E36" s="22" t="s">
        <v>89</v>
      </c>
      <c r="F36" s="14" t="s">
        <v>174</v>
      </c>
      <c r="G36" s="22" t="s">
        <v>171</v>
      </c>
      <c r="H36" s="57" t="s">
        <v>172</v>
      </c>
      <c r="I36" s="92" t="s">
        <v>173</v>
      </c>
      <c r="J36" s="14" t="s">
        <v>68</v>
      </c>
      <c r="K36" s="22" t="s">
        <v>64</v>
      </c>
      <c r="L36" s="22" t="s">
        <v>63</v>
      </c>
      <c r="M36" s="18">
        <f>N36/1.2</f>
        <v>77.493333333333339</v>
      </c>
      <c r="N36" s="17">
        <v>92.992000000000004</v>
      </c>
      <c r="O36" s="21" t="s">
        <v>73</v>
      </c>
      <c r="P36" s="17" t="s">
        <v>62</v>
      </c>
      <c r="Q36" s="17" t="s">
        <v>74</v>
      </c>
      <c r="R36" s="25">
        <v>45252</v>
      </c>
      <c r="S36" s="25">
        <v>45272</v>
      </c>
      <c r="T36" s="23"/>
      <c r="U36" s="23"/>
      <c r="V36" s="14"/>
      <c r="W36" s="32"/>
      <c r="X36" s="22" t="s">
        <v>171</v>
      </c>
      <c r="Y36" s="25" t="s">
        <v>61</v>
      </c>
      <c r="Z36" s="14" t="s">
        <v>69</v>
      </c>
      <c r="AA36" s="21" t="s">
        <v>70</v>
      </c>
      <c r="AB36" s="100">
        <v>1</v>
      </c>
      <c r="AC36" s="25" t="s">
        <v>43</v>
      </c>
      <c r="AD36" s="23" t="s">
        <v>44</v>
      </c>
      <c r="AE36" s="23">
        <v>45292</v>
      </c>
      <c r="AF36" s="23">
        <v>45292</v>
      </c>
      <c r="AG36" s="25">
        <v>45473</v>
      </c>
      <c r="AH36" s="32">
        <v>2024</v>
      </c>
      <c r="AI36" s="84"/>
      <c r="AJ36" s="22"/>
      <c r="AK36" s="155"/>
    </row>
    <row r="37" spans="1:132">
      <c r="N37" s="19">
        <f>SUM(N18:N36)+N16</f>
        <v>8989.3368200000023</v>
      </c>
    </row>
  </sheetData>
  <autoFilter ref="A8:AJ37"/>
  <customSheetViews>
    <customSheetView guid="{0F5E1ACF-7C43-485D-938D-E445E30A3A11}" scale="60" showAutoFilter="1">
      <selection activeCell="I19" sqref="I19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"/>
      <autoFilter ref="A8:AJ37"/>
    </customSheetView>
    <customSheetView guid="{56DAEC7D-26D4-49E3-A88D-8606BBC86111}" scale="75" showAutoFilter="1" hiddenColumns="1" topLeftCell="A2">
      <selection activeCell="N26" sqref="N26"/>
      <pageMargins left="0.7" right="0.7" top="0.75" bottom="0.75" header="0.3" footer="0.3"/>
      <pageSetup paperSize="9" scale="50" fitToWidth="0" fitToHeight="0" orientation="landscape" r:id="rId2"/>
      <autoFilter ref="A8:DZ38"/>
    </customSheetView>
    <customSheetView guid="{622A92B9-12A3-496D-84BB-6EFE153EF88C}" scale="70" showAutoFilter="1" hiddenColumns="1" topLeftCell="A3">
      <pane xSplit="7" ySplit="10" topLeftCell="O13" activePane="bottomRight" state="frozen"/>
      <selection pane="bottomRight" activeCell="S21" sqref="S21"/>
      <pageMargins left="0.7" right="0.7" top="0.75" bottom="0.75" header="0.3" footer="0.3"/>
      <pageSetup paperSize="9" scale="50" fitToWidth="0" fitToHeight="0" orientation="landscape" r:id="rId3"/>
      <autoFilter ref="A8:DZ23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4"/>
      <autoFilter ref="A8:AJ15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5"/>
      <autoFilter ref="A8:AJ133"/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6"/>
      <autoFilter ref="G1:G14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7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8"/>
      <autoFilter ref="A8:AJ150"/>
    </customSheetView>
    <customSheetView guid="{723C391A-A295-4472-A8D8-EB19B2DED3DC}" scale="75" showAutoFilter="1" hiddenColumns="1">
      <selection activeCell="A8" sqref="A8:XFD8"/>
      <pageMargins left="0.7" right="0.7" top="0.75" bottom="0.75" header="0.3" footer="0.3"/>
      <pageSetup paperSize="9" scale="50" fitToWidth="0" fitToHeight="0" orientation="landscape" r:id="rId9"/>
      <autoFilter ref="A8:DZ37"/>
    </customSheetView>
    <customSheetView guid="{8F11A911-6261-4DEF-838F-AB4EE482A23E}" scale="85" showAutoFilter="1" hiddenColumns="1" topLeftCell="O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10"/>
      <autoFilter ref="A8:AJ37"/>
    </customSheetView>
  </customSheetViews>
  <mergeCells count="45">
    <mergeCell ref="A10:I10"/>
    <mergeCell ref="A16:I16"/>
    <mergeCell ref="A17:I17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N5:N7"/>
    <mergeCell ref="A5:A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3:N3"/>
    <mergeCell ref="H5:H7"/>
    <mergeCell ref="I5:I7"/>
    <mergeCell ref="M5:M7"/>
  </mergeCells>
  <pageMargins left="3.937007874015748E-2" right="3.937007874015748E-2" top="0.55118110236220474" bottom="0.15748031496062992" header="0.31496062992125984" footer="0.31496062992125984"/>
  <pageSetup paperSize="9" scale="50" fitToWidth="0" fitToHeight="0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4"/>
  <sheetViews>
    <sheetView workbookViewId="0">
      <selection activeCell="K10" sqref="K10"/>
    </sheetView>
  </sheetViews>
  <sheetFormatPr defaultRowHeight="15"/>
  <cols>
    <col min="2" max="2" width="9" customWidth="1"/>
    <col min="3" max="3" width="24.28515625" style="35" customWidth="1"/>
    <col min="7" max="7" width="32.85546875" customWidth="1"/>
    <col min="11" max="11" width="12.140625" customWidth="1"/>
    <col min="12" max="12" width="13.42578125" customWidth="1"/>
    <col min="16" max="16" width="17.5703125" customWidth="1"/>
    <col min="17" max="17" width="15" customWidth="1"/>
    <col min="25" max="25" width="15" customWidth="1"/>
    <col min="30" max="30" width="14.28515625" customWidth="1"/>
  </cols>
  <sheetData>
    <row r="1" spans="1:13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1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131" s="154" customFormat="1" ht="25.5" customHeight="1">
      <c r="A4" s="5" t="s">
        <v>29</v>
      </c>
      <c r="B4" s="5" t="s">
        <v>18</v>
      </c>
      <c r="C4" s="5" t="s">
        <v>20</v>
      </c>
      <c r="D4" s="169"/>
      <c r="E4" s="5" t="s">
        <v>33</v>
      </c>
      <c r="F4" s="4" t="s">
        <v>21</v>
      </c>
      <c r="G4" s="5" t="s">
        <v>22</v>
      </c>
      <c r="H4" s="5" t="s">
        <v>46</v>
      </c>
      <c r="I4" s="4" t="s">
        <v>47</v>
      </c>
      <c r="J4" s="5" t="s">
        <v>48</v>
      </c>
      <c r="K4" s="5" t="s">
        <v>38</v>
      </c>
      <c r="L4" s="5" t="s">
        <v>39</v>
      </c>
      <c r="M4" s="159" t="s">
        <v>49</v>
      </c>
      <c r="N4" s="159" t="s">
        <v>50</v>
      </c>
      <c r="O4" s="5" t="s">
        <v>34</v>
      </c>
      <c r="P4" s="5" t="s">
        <v>0</v>
      </c>
      <c r="Q4" s="169"/>
      <c r="R4" s="169"/>
      <c r="S4" s="169"/>
      <c r="T4" s="5" t="s">
        <v>53</v>
      </c>
      <c r="U4" s="169"/>
      <c r="V4" s="169"/>
      <c r="W4" s="169"/>
      <c r="X4" s="5" t="s">
        <v>30</v>
      </c>
      <c r="Y4" s="169"/>
      <c r="Z4" s="169"/>
      <c r="AA4" s="169"/>
      <c r="AB4" s="169"/>
      <c r="AC4" s="169"/>
      <c r="AD4" s="169"/>
      <c r="AE4" s="169"/>
      <c r="AF4" s="169"/>
      <c r="AG4" s="169"/>
      <c r="AH4" s="4" t="s">
        <v>19</v>
      </c>
      <c r="AI4" s="5" t="s">
        <v>40</v>
      </c>
      <c r="AJ4" s="162" t="s">
        <v>36</v>
      </c>
    </row>
    <row r="5" spans="1:131" s="154" customFormat="1" ht="140.25">
      <c r="A5" s="169"/>
      <c r="B5" s="169"/>
      <c r="C5" s="5" t="s">
        <v>41</v>
      </c>
      <c r="D5" s="5" t="s">
        <v>60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5" t="s">
        <v>42</v>
      </c>
      <c r="Q5" s="5" t="s">
        <v>37</v>
      </c>
      <c r="R5" s="6" t="s">
        <v>51</v>
      </c>
      <c r="S5" s="6" t="s">
        <v>52</v>
      </c>
      <c r="T5" s="5" t="s">
        <v>54</v>
      </c>
      <c r="U5" s="5" t="s">
        <v>35</v>
      </c>
      <c r="V5" s="5" t="s">
        <v>55</v>
      </c>
      <c r="W5" s="5" t="s">
        <v>56</v>
      </c>
      <c r="X5" s="5" t="s">
        <v>27</v>
      </c>
      <c r="Y5" s="5" t="s">
        <v>28</v>
      </c>
      <c r="Z5" s="5" t="s">
        <v>23</v>
      </c>
      <c r="AA5" s="169"/>
      <c r="AB5" s="4" t="s">
        <v>32</v>
      </c>
      <c r="AC5" s="5" t="s">
        <v>24</v>
      </c>
      <c r="AD5" s="169"/>
      <c r="AE5" s="4" t="s">
        <v>57</v>
      </c>
      <c r="AF5" s="5" t="s">
        <v>58</v>
      </c>
      <c r="AG5" s="4" t="s">
        <v>59</v>
      </c>
      <c r="AH5" s="169"/>
      <c r="AI5" s="169"/>
      <c r="AJ5" s="169"/>
    </row>
    <row r="6" spans="1:131" ht="48.75" customHeight="1">
      <c r="A6" s="160" t="s">
        <v>29</v>
      </c>
      <c r="B6" s="160" t="s">
        <v>18</v>
      </c>
      <c r="C6" s="160" t="s">
        <v>20</v>
      </c>
      <c r="D6" s="166"/>
      <c r="E6" s="160" t="s">
        <v>33</v>
      </c>
      <c r="F6" s="161" t="s">
        <v>21</v>
      </c>
      <c r="G6" s="160" t="s">
        <v>22</v>
      </c>
      <c r="H6" s="160" t="s">
        <v>46</v>
      </c>
      <c r="I6" s="161" t="s">
        <v>47</v>
      </c>
      <c r="J6" s="160" t="s">
        <v>48</v>
      </c>
      <c r="K6" s="160" t="s">
        <v>38</v>
      </c>
      <c r="L6" s="160" t="s">
        <v>39</v>
      </c>
      <c r="M6" s="167" t="s">
        <v>49</v>
      </c>
      <c r="N6" s="167" t="s">
        <v>50</v>
      </c>
      <c r="O6" s="160" t="s">
        <v>34</v>
      </c>
      <c r="P6" s="160" t="s">
        <v>0</v>
      </c>
      <c r="Q6" s="166"/>
      <c r="R6" s="166"/>
      <c r="S6" s="166"/>
      <c r="T6" s="160" t="s">
        <v>53</v>
      </c>
      <c r="U6" s="166"/>
      <c r="V6" s="166"/>
      <c r="W6" s="166"/>
      <c r="X6" s="160" t="s">
        <v>30</v>
      </c>
      <c r="Y6" s="166"/>
      <c r="Z6" s="161" t="s">
        <v>31</v>
      </c>
      <c r="AA6" s="160" t="s">
        <v>26</v>
      </c>
      <c r="AB6" s="166"/>
      <c r="AC6" s="160" t="s">
        <v>25</v>
      </c>
      <c r="AD6" s="161" t="s">
        <v>26</v>
      </c>
      <c r="AE6" s="166"/>
      <c r="AF6" s="166"/>
      <c r="AG6" s="166"/>
      <c r="AH6" s="161" t="s">
        <v>19</v>
      </c>
      <c r="AI6" s="160" t="s">
        <v>40</v>
      </c>
      <c r="AJ6" s="168" t="s">
        <v>36</v>
      </c>
    </row>
    <row r="7" spans="1:131">
      <c r="A7" s="5">
        <v>1</v>
      </c>
      <c r="B7" s="5">
        <v>2</v>
      </c>
      <c r="C7" s="5">
        <v>3</v>
      </c>
      <c r="D7" s="5">
        <v>4</v>
      </c>
      <c r="E7" s="5">
        <v>5</v>
      </c>
      <c r="F7" s="34">
        <v>6</v>
      </c>
      <c r="G7" s="5">
        <v>7</v>
      </c>
      <c r="H7" s="5">
        <v>8</v>
      </c>
      <c r="I7" s="34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/>
      <c r="Q7" s="3"/>
      <c r="R7" s="6"/>
      <c r="S7" s="6"/>
      <c r="T7" s="3">
        <v>20</v>
      </c>
      <c r="U7" s="3">
        <v>21</v>
      </c>
      <c r="V7" s="3">
        <v>22</v>
      </c>
      <c r="W7" s="3">
        <v>23</v>
      </c>
      <c r="X7" s="3">
        <v>27</v>
      </c>
      <c r="Y7" s="3">
        <v>28</v>
      </c>
      <c r="Z7" s="34">
        <v>29</v>
      </c>
      <c r="AA7" s="34">
        <v>30</v>
      </c>
      <c r="AB7" s="34">
        <v>31</v>
      </c>
      <c r="AC7" s="3">
        <v>32</v>
      </c>
      <c r="AD7" s="34">
        <v>33</v>
      </c>
      <c r="AE7" s="34">
        <v>34</v>
      </c>
      <c r="AF7" s="34">
        <v>35</v>
      </c>
      <c r="AG7" s="34">
        <v>36</v>
      </c>
      <c r="AH7" s="34">
        <v>37</v>
      </c>
      <c r="AI7" s="3">
        <v>38</v>
      </c>
      <c r="AJ7" s="3">
        <v>39</v>
      </c>
    </row>
    <row r="8" spans="1:131" s="165" customFormat="1" ht="67.5">
      <c r="A8" s="177">
        <v>3</v>
      </c>
      <c r="B8" s="177" t="s">
        <v>105</v>
      </c>
      <c r="C8" s="177" t="s">
        <v>45</v>
      </c>
      <c r="D8" s="177" t="s">
        <v>45</v>
      </c>
      <c r="E8" s="178" t="s">
        <v>89</v>
      </c>
      <c r="F8" s="179" t="s">
        <v>182</v>
      </c>
      <c r="G8" s="178" t="s">
        <v>183</v>
      </c>
      <c r="H8" s="180" t="s">
        <v>184</v>
      </c>
      <c r="I8" s="181" t="s">
        <v>185</v>
      </c>
      <c r="J8" s="177" t="s">
        <v>68</v>
      </c>
      <c r="K8" s="178" t="s">
        <v>64</v>
      </c>
      <c r="L8" s="178" t="s">
        <v>63</v>
      </c>
      <c r="M8" s="182">
        <v>44.48339</v>
      </c>
      <c r="N8" s="182">
        <f>M8*1.2</f>
        <v>53.380068000000001</v>
      </c>
      <c r="O8" s="183" t="s">
        <v>73</v>
      </c>
      <c r="P8" s="184" t="s">
        <v>62</v>
      </c>
      <c r="Q8" s="182" t="s">
        <v>74</v>
      </c>
      <c r="R8" s="185">
        <v>45091</v>
      </c>
      <c r="S8" s="185">
        <f>R8+20</f>
        <v>45111</v>
      </c>
      <c r="T8" s="186"/>
      <c r="U8" s="185"/>
      <c r="V8" s="179"/>
      <c r="W8" s="186"/>
      <c r="X8" s="178" t="s">
        <v>183</v>
      </c>
      <c r="Y8" s="185" t="s">
        <v>61</v>
      </c>
      <c r="Z8" s="179" t="s">
        <v>69</v>
      </c>
      <c r="AA8" s="183" t="s">
        <v>70</v>
      </c>
      <c r="AB8" s="187" t="s">
        <v>68</v>
      </c>
      <c r="AC8" s="185" t="s">
        <v>43</v>
      </c>
      <c r="AD8" s="186" t="s">
        <v>44</v>
      </c>
      <c r="AE8" s="186">
        <v>45108</v>
      </c>
      <c r="AF8" s="186">
        <v>45108</v>
      </c>
      <c r="AG8" s="185">
        <v>45291</v>
      </c>
      <c r="AH8" s="188">
        <v>2023</v>
      </c>
      <c r="AI8" s="189"/>
      <c r="AJ8" s="189"/>
      <c r="AK8" s="163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</row>
    <row r="9" spans="1:131" s="72" customFormat="1" ht="45" customHeight="1">
      <c r="A9" s="14"/>
      <c r="B9" s="14"/>
      <c r="C9" s="90"/>
      <c r="D9" s="90"/>
      <c r="E9" s="22"/>
      <c r="F9" s="14"/>
      <c r="G9" s="22"/>
      <c r="H9" s="57"/>
      <c r="I9" s="14"/>
      <c r="J9" s="14"/>
      <c r="K9" s="22"/>
      <c r="L9" s="22"/>
      <c r="M9" s="18"/>
      <c r="N9" s="17"/>
      <c r="O9" s="21"/>
      <c r="P9" s="17"/>
      <c r="Q9" s="17"/>
      <c r="R9" s="25"/>
      <c r="S9" s="25"/>
      <c r="T9" s="23"/>
      <c r="U9" s="25"/>
      <c r="V9" s="14"/>
      <c r="W9" s="23"/>
      <c r="X9" s="22"/>
      <c r="Y9" s="25"/>
      <c r="Z9" s="14"/>
      <c r="AA9" s="57"/>
      <c r="AB9" s="33"/>
      <c r="AC9" s="25"/>
      <c r="AD9" s="23"/>
      <c r="AE9" s="23"/>
      <c r="AF9" s="23"/>
      <c r="AG9" s="25"/>
      <c r="AH9" s="32"/>
      <c r="AI9" s="84"/>
      <c r="AJ9" s="21"/>
      <c r="AK9" s="88"/>
      <c r="AL9" s="58"/>
      <c r="AM9" s="59"/>
      <c r="AN9" s="60"/>
      <c r="AO9" s="61"/>
      <c r="AP9" s="61"/>
      <c r="AQ9" s="61"/>
      <c r="AR9" s="62"/>
      <c r="AS9" s="63"/>
      <c r="AT9" s="64"/>
      <c r="AU9" s="65"/>
      <c r="AV9" s="63"/>
      <c r="AW9" s="66"/>
      <c r="AX9" s="66"/>
      <c r="AY9" s="61"/>
      <c r="AZ9" s="64"/>
      <c r="BA9" s="64"/>
      <c r="BB9" s="64"/>
      <c r="BC9" s="65"/>
      <c r="BD9" s="63"/>
      <c r="BE9" s="67"/>
      <c r="BF9" s="61"/>
      <c r="BG9" s="68"/>
      <c r="BH9" s="64"/>
      <c r="BI9" s="67"/>
      <c r="BJ9" s="69"/>
      <c r="BK9" s="69"/>
      <c r="BL9" s="66"/>
      <c r="BM9" s="67"/>
      <c r="BN9" s="58"/>
      <c r="BO9" s="70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</row>
    <row r="10" spans="1:131" s="72" customFormat="1" ht="45" customHeight="1">
      <c r="A10" s="14"/>
      <c r="B10" s="14"/>
      <c r="C10" s="90"/>
      <c r="D10" s="90"/>
      <c r="E10" s="22"/>
      <c r="F10" s="14"/>
      <c r="G10" s="82"/>
      <c r="H10" s="75"/>
      <c r="I10" s="83"/>
      <c r="J10" s="14"/>
      <c r="K10" s="22"/>
      <c r="L10" s="22"/>
      <c r="M10" s="18"/>
      <c r="N10" s="76"/>
      <c r="O10" s="21"/>
      <c r="P10" s="17"/>
      <c r="Q10" s="17"/>
      <c r="R10" s="25"/>
      <c r="S10" s="25"/>
      <c r="T10" s="23"/>
      <c r="U10" s="25"/>
      <c r="V10" s="14"/>
      <c r="W10" s="23"/>
      <c r="X10" s="82"/>
      <c r="Y10" s="25"/>
      <c r="Z10" s="14"/>
      <c r="AA10" s="57"/>
      <c r="AB10" s="33"/>
      <c r="AC10" s="25"/>
      <c r="AD10" s="23"/>
      <c r="AE10" s="23"/>
      <c r="AF10" s="23"/>
      <c r="AG10" s="25"/>
      <c r="AH10" s="32"/>
      <c r="AI10" s="84"/>
      <c r="AJ10" s="21"/>
      <c r="AK10" s="88"/>
      <c r="AL10" s="85"/>
    </row>
    <row r="11" spans="1:131" s="72" customFormat="1" ht="160.5" customHeight="1">
      <c r="A11" s="14"/>
      <c r="B11" s="14"/>
      <c r="C11" s="90"/>
      <c r="D11" s="90"/>
      <c r="E11" s="22"/>
      <c r="F11" s="14"/>
      <c r="G11" s="22"/>
      <c r="H11" s="57"/>
      <c r="I11" s="21"/>
      <c r="J11" s="14"/>
      <c r="K11" s="22"/>
      <c r="L11" s="22"/>
      <c r="M11" s="18"/>
      <c r="N11" s="17"/>
      <c r="O11" s="21"/>
      <c r="P11" s="17"/>
      <c r="Q11" s="17"/>
      <c r="R11" s="25"/>
      <c r="S11" s="25"/>
      <c r="T11" s="23"/>
      <c r="U11" s="93"/>
      <c r="V11" s="14"/>
      <c r="W11" s="23"/>
      <c r="X11" s="22"/>
      <c r="Y11" s="25"/>
      <c r="Z11" s="14"/>
      <c r="AA11" s="21"/>
      <c r="AB11" s="33"/>
      <c r="AC11" s="25"/>
      <c r="AD11" s="23"/>
      <c r="AE11" s="23"/>
      <c r="AF11" s="23"/>
      <c r="AG11" s="25"/>
      <c r="AH11" s="32"/>
      <c r="AI11" s="84"/>
      <c r="AJ11" s="21"/>
      <c r="AK11" s="94"/>
      <c r="AL11" s="58"/>
      <c r="AM11" s="59"/>
      <c r="AN11" s="60"/>
      <c r="AO11" s="61"/>
      <c r="AP11" s="61"/>
      <c r="AQ11" s="61"/>
      <c r="AR11" s="62"/>
      <c r="AS11" s="63"/>
      <c r="AT11" s="64"/>
      <c r="AU11" s="65"/>
      <c r="AV11" s="63"/>
      <c r="AW11" s="66"/>
      <c r="AX11" s="66"/>
      <c r="AY11" s="61"/>
      <c r="AZ11" s="64"/>
      <c r="BA11" s="64"/>
      <c r="BB11" s="64"/>
      <c r="BC11" s="65"/>
      <c r="BD11" s="63"/>
      <c r="BE11" s="67"/>
      <c r="BF11" s="61"/>
      <c r="BG11" s="68"/>
      <c r="BH11" s="64"/>
      <c r="BI11" s="67"/>
      <c r="BJ11" s="69"/>
      <c r="BK11" s="69"/>
      <c r="BL11" s="66"/>
      <c r="BM11" s="67"/>
      <c r="BN11" s="58"/>
      <c r="BO11" s="70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</row>
    <row r="12" spans="1:131" s="72" customFormat="1" ht="45" customHeight="1">
      <c r="A12" s="14"/>
      <c r="B12" s="14"/>
      <c r="C12" s="90"/>
      <c r="D12" s="90"/>
      <c r="E12" s="22"/>
      <c r="F12" s="14"/>
      <c r="G12" s="22"/>
      <c r="H12" s="57"/>
      <c r="I12" s="14"/>
      <c r="J12" s="14"/>
      <c r="K12" s="22"/>
      <c r="L12" s="22"/>
      <c r="M12" s="18"/>
      <c r="N12" s="17"/>
      <c r="O12" s="21"/>
      <c r="P12" s="17"/>
      <c r="Q12" s="17"/>
      <c r="R12" s="25"/>
      <c r="S12" s="25"/>
      <c r="T12" s="23"/>
      <c r="U12" s="25"/>
      <c r="V12" s="14"/>
      <c r="W12" s="23"/>
      <c r="X12" s="22"/>
      <c r="Y12" s="25"/>
      <c r="Z12" s="14"/>
      <c r="AA12" s="57"/>
      <c r="AB12" s="33"/>
      <c r="AC12" s="25"/>
      <c r="AD12" s="23"/>
      <c r="AE12" s="23"/>
      <c r="AF12" s="23"/>
      <c r="AG12" s="25"/>
      <c r="AH12" s="32"/>
      <c r="AI12" s="14"/>
      <c r="AJ12" s="14"/>
      <c r="AK12" s="91"/>
      <c r="AL12" s="58"/>
      <c r="AM12" s="59"/>
      <c r="AN12" s="60"/>
      <c r="AO12" s="61"/>
      <c r="AP12" s="61"/>
      <c r="AQ12" s="61"/>
      <c r="AR12" s="62"/>
      <c r="AS12" s="63"/>
      <c r="AT12" s="64"/>
      <c r="AU12" s="65"/>
      <c r="AV12" s="63"/>
      <c r="AW12" s="66"/>
      <c r="AX12" s="66"/>
      <c r="AY12" s="61"/>
      <c r="AZ12" s="64"/>
      <c r="BA12" s="64"/>
      <c r="BB12" s="64"/>
      <c r="BC12" s="65"/>
      <c r="BD12" s="63"/>
      <c r="BE12" s="67"/>
      <c r="BF12" s="61"/>
      <c r="BG12" s="68"/>
      <c r="BH12" s="64"/>
      <c r="BI12" s="67"/>
      <c r="BJ12" s="69"/>
      <c r="BK12" s="69"/>
      <c r="BL12" s="66"/>
      <c r="BM12" s="67"/>
      <c r="BN12" s="58"/>
      <c r="BO12" s="70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</row>
    <row r="13" spans="1:131" ht="33" customHeight="1">
      <c r="A13" s="134"/>
      <c r="B13" s="135"/>
      <c r="C13" s="136"/>
      <c r="D13" s="136"/>
      <c r="E13" s="137"/>
      <c r="F13" s="138"/>
      <c r="G13" s="139"/>
      <c r="H13" s="140"/>
      <c r="I13" s="141"/>
      <c r="J13" s="137"/>
      <c r="K13" s="137"/>
      <c r="L13" s="142"/>
      <c r="M13" s="143"/>
      <c r="N13" s="144"/>
      <c r="O13" s="145"/>
      <c r="P13" s="146"/>
      <c r="Q13" s="148"/>
      <c r="R13" s="147"/>
      <c r="S13" s="147"/>
      <c r="T13" s="145"/>
      <c r="U13" s="145"/>
      <c r="V13" s="145"/>
      <c r="W13" s="145"/>
      <c r="X13" s="146"/>
      <c r="Y13" s="148"/>
      <c r="Z13" s="149"/>
      <c r="AA13" s="142"/>
      <c r="AB13" s="140"/>
      <c r="AC13" s="150"/>
      <c r="AD13" s="151"/>
      <c r="AE13" s="153"/>
      <c r="AF13" s="153"/>
      <c r="AG13" s="147"/>
      <c r="AH13" s="152"/>
      <c r="AI13" s="139"/>
      <c r="AJ13" s="140"/>
    </row>
    <row r="14" spans="1:131" ht="27" customHeight="1">
      <c r="A14" s="134"/>
      <c r="B14" s="135"/>
      <c r="C14" s="136"/>
      <c r="D14" s="136"/>
      <c r="E14" s="137"/>
      <c r="F14" s="138"/>
      <c r="G14" s="139"/>
      <c r="H14" s="140"/>
      <c r="I14" s="141"/>
      <c r="J14" s="137"/>
      <c r="K14" s="137"/>
      <c r="L14" s="142"/>
      <c r="M14" s="143"/>
      <c r="N14" s="144"/>
      <c r="O14" s="145"/>
      <c r="P14" s="146"/>
      <c r="Q14" s="148"/>
      <c r="R14" s="147"/>
      <c r="S14" s="147"/>
      <c r="T14" s="145"/>
      <c r="U14" s="145"/>
      <c r="V14" s="145"/>
      <c r="W14" s="145"/>
      <c r="X14" s="146"/>
      <c r="Y14" s="148"/>
      <c r="Z14" s="149"/>
      <c r="AA14" s="142"/>
      <c r="AB14" s="140"/>
      <c r="AC14" s="150"/>
      <c r="AD14" s="151"/>
      <c r="AE14" s="153"/>
      <c r="AF14" s="153"/>
      <c r="AG14" s="147"/>
      <c r="AH14" s="152"/>
      <c r="AI14" s="139"/>
      <c r="AJ14" s="140"/>
    </row>
  </sheetData>
  <customSheetViews>
    <customSheetView guid="{0F5E1ACF-7C43-485D-938D-E445E30A3A11}">
      <selection activeCell="K10" sqref="K10"/>
      <pageMargins left="0.7" right="0.7" top="0.75" bottom="0.75" header="0.3" footer="0.3"/>
      <pageSetup paperSize="9" orientation="portrait" horizontalDpi="0" verticalDpi="0" r:id="rId1"/>
    </customSheetView>
    <customSheetView guid="{56DAEC7D-26D4-49E3-A88D-8606BBC86111}">
      <selection activeCell="C34" sqref="C34"/>
      <pageMargins left="0.7" right="0.7" top="0.75" bottom="0.75" header="0.3" footer="0.3"/>
      <pageSetup paperSize="9" orientation="portrait" horizontalDpi="0" verticalDpi="0" r:id="rId2"/>
    </customSheetView>
    <customSheetView guid="{622A92B9-12A3-496D-84BB-6EFE153EF88C}">
      <selection activeCell="C34" sqref="C34"/>
      <pageMargins left="0.7" right="0.7" top="0.75" bottom="0.75" header="0.3" footer="0.3"/>
      <pageSetup paperSize="9" orientation="portrait" horizontalDpi="0" verticalDpi="0" r:id="rId3"/>
    </customSheetView>
    <customSheetView guid="{723C391A-A295-4472-A8D8-EB19B2DED3DC}" topLeftCell="A4">
      <selection activeCell="G13" sqref="G13"/>
      <pageMargins left="0.7" right="0.7" top="0.75" bottom="0.75" header="0.3" footer="0.3"/>
      <pageSetup paperSize="9" orientation="portrait" horizontalDpi="0" verticalDpi="0" r:id="rId4"/>
    </customSheetView>
    <customSheetView guid="{8F11A911-6261-4DEF-838F-AB4EE482A23E}">
      <selection activeCell="K10" sqref="K10"/>
      <pageMargins left="0.7" right="0.7" top="0.75" bottom="0.75" header="0.3" footer="0.3"/>
      <pageSetup paperSize="9" orientation="portrait" horizontalDpi="0" verticalDpi="0" r:id="rId5"/>
    </customSheetView>
  </customSheetView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Справочник Вид продукции</vt:lpstr>
      <vt:lpstr>корр 4</vt:lpstr>
      <vt:lpstr>лоты на удаление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Марина</cp:lastModifiedBy>
  <cp:lastPrinted>2021-11-23T06:31:58Z</cp:lastPrinted>
  <dcterms:created xsi:type="dcterms:W3CDTF">2011-11-18T07:59:33Z</dcterms:created>
  <dcterms:modified xsi:type="dcterms:W3CDTF">2023-11-28T11:49:58Z</dcterms:modified>
</cp:coreProperties>
</file>